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G182" i="24"/>
  <c r="J182" i="24"/>
  <c r="C182" i="24"/>
  <c r="E182" i="24"/>
  <c r="P182" i="4"/>
  <c r="N182" i="4" s="1"/>
  <c r="G182" i="4"/>
  <c r="F182" i="4"/>
  <c r="C182" i="4"/>
  <c r="E182" i="4"/>
  <c r="E182" i="23"/>
  <c r="D182" i="23"/>
  <c r="C182" i="23"/>
  <c r="E182" i="5"/>
  <c r="D182" i="5"/>
  <c r="C182" i="5"/>
  <c r="D182" i="24" l="1"/>
  <c r="H182" i="24"/>
  <c r="F182" i="24"/>
  <c r="J182" i="4"/>
  <c r="D182" i="4" l="1"/>
  <c r="H182" i="4"/>
  <c r="P181" i="24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J178" i="24"/>
  <c r="H178" i="24" s="1"/>
  <c r="G178" i="24"/>
  <c r="F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D178" i="24" l="1"/>
  <c r="D178" i="4"/>
  <c r="N178" i="24"/>
  <c r="P177" i="24"/>
  <c r="J177" i="24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F176" i="24"/>
  <c r="E176" i="24"/>
  <c r="G176" i="24"/>
  <c r="C176" i="24"/>
  <c r="P176" i="4"/>
  <c r="N176" i="4" s="1"/>
  <c r="J176" i="4"/>
  <c r="G176" i="4"/>
  <c r="E176" i="4"/>
  <c r="C176" i="4"/>
  <c r="E176" i="23"/>
  <c r="D176" i="23"/>
  <c r="C176" i="23"/>
  <c r="E176" i="5"/>
  <c r="D176" i="5"/>
  <c r="C176" i="5"/>
  <c r="J176" i="24" l="1"/>
  <c r="H176" i="24" s="1"/>
  <c r="D176" i="4"/>
  <c r="H176" i="4"/>
  <c r="F176" i="4"/>
  <c r="G175" i="24"/>
  <c r="E175" i="24"/>
  <c r="J175" i="24"/>
  <c r="H175" i="24" s="1"/>
  <c r="F175" i="24"/>
  <c r="C175" i="24"/>
  <c r="P175" i="4"/>
  <c r="G175" i="4"/>
  <c r="J175" i="4"/>
  <c r="H175" i="4" s="1"/>
  <c r="F175" i="4"/>
  <c r="E175" i="4"/>
  <c r="C175" i="4"/>
  <c r="E175" i="23"/>
  <c r="D175" i="23"/>
  <c r="C175" i="23"/>
  <c r="C175" i="5"/>
  <c r="D175" i="5"/>
  <c r="E175" i="5" l="1"/>
  <c r="P175" i="24"/>
  <c r="N175" i="24" s="1"/>
  <c r="D176" i="24"/>
  <c r="N175" i="4"/>
  <c r="D175" i="4"/>
  <c r="J174" i="24"/>
  <c r="H174" i="24" s="1"/>
  <c r="E174" i="24"/>
  <c r="C174" i="24"/>
  <c r="F174" i="24"/>
  <c r="P174" i="4"/>
  <c r="F174" i="4"/>
  <c r="C174" i="4"/>
  <c r="G174" i="4"/>
  <c r="D174" i="23"/>
  <c r="C174" i="23"/>
  <c r="E174" i="23"/>
  <c r="C174" i="5"/>
  <c r="E174" i="5"/>
  <c r="D174" i="5"/>
  <c r="D175" i="24" l="1"/>
  <c r="G174" i="24"/>
  <c r="J174" i="4"/>
  <c r="H174" i="4" s="1"/>
  <c r="P174" i="24"/>
  <c r="N174" i="24" s="1"/>
  <c r="N174" i="4"/>
  <c r="E174" i="4"/>
  <c r="P173" i="24"/>
  <c r="N173" i="24" s="1"/>
  <c r="E173" i="24"/>
  <c r="C173" i="24"/>
  <c r="P173" i="4"/>
  <c r="N173" i="4" s="1"/>
  <c r="E173" i="4"/>
  <c r="C173" i="4"/>
  <c r="E173" i="23"/>
  <c r="D173" i="23"/>
  <c r="C173" i="23"/>
  <c r="E173" i="5"/>
  <c r="D173" i="5"/>
  <c r="C173" i="5"/>
  <c r="D174" i="4" l="1"/>
  <c r="F173" i="4"/>
  <c r="G173" i="4"/>
  <c r="J173" i="4"/>
  <c r="H173" i="4" s="1"/>
  <c r="G173" i="24"/>
  <c r="D174" i="24"/>
  <c r="J173" i="24"/>
  <c r="H173" i="24" s="1"/>
  <c r="F173" i="24"/>
  <c r="F172" i="24"/>
  <c r="P172" i="24"/>
  <c r="N172" i="24" s="1"/>
  <c r="C172" i="24"/>
  <c r="G172" i="24"/>
  <c r="P172" i="4"/>
  <c r="N172" i="4" s="1"/>
  <c r="G172" i="4"/>
  <c r="E172" i="4"/>
  <c r="C172" i="4"/>
  <c r="E172" i="23"/>
  <c r="D172" i="23"/>
  <c r="D172" i="5"/>
  <c r="E172" i="5"/>
  <c r="C172" i="5"/>
  <c r="D173" i="4" l="1"/>
  <c r="C172" i="23"/>
  <c r="E172" i="24"/>
  <c r="D173" i="24"/>
  <c r="J172" i="4"/>
  <c r="H172" i="4" s="1"/>
  <c r="J172" i="24"/>
  <c r="H172" i="24" s="1"/>
  <c r="F172" i="4"/>
  <c r="F171" i="24"/>
  <c r="C171" i="24"/>
  <c r="G171" i="24"/>
  <c r="C171" i="4"/>
  <c r="G171" i="4"/>
  <c r="E171" i="4"/>
  <c r="C171" i="23"/>
  <c r="E171" i="23"/>
  <c r="D171" i="23"/>
  <c r="C171" i="5"/>
  <c r="E171" i="5"/>
  <c r="D172" i="4" l="1"/>
  <c r="P171" i="4"/>
  <c r="N171" i="4" s="1"/>
  <c r="D171" i="5"/>
  <c r="J171" i="4"/>
  <c r="J171" i="24"/>
  <c r="H171" i="24" s="1"/>
  <c r="D172" i="24"/>
  <c r="P171" i="24"/>
  <c r="N171" i="24" s="1"/>
  <c r="E171" i="24"/>
  <c r="F171" i="4"/>
  <c r="F170" i="24"/>
  <c r="G170" i="24"/>
  <c r="C170" i="24"/>
  <c r="P170" i="4"/>
  <c r="N170" i="4" s="1"/>
  <c r="C170" i="4"/>
  <c r="F170" i="4"/>
  <c r="D170" i="23"/>
  <c r="C170" i="23"/>
  <c r="C170" i="5"/>
  <c r="E170" i="5"/>
  <c r="D170" i="5"/>
  <c r="D171" i="4" l="1"/>
  <c r="H171" i="4"/>
  <c r="J170" i="4"/>
  <c r="D170" i="4" s="1"/>
  <c r="G170" i="4"/>
  <c r="D171" i="24"/>
  <c r="E170" i="4"/>
  <c r="J170" i="24"/>
  <c r="H170" i="24" s="1"/>
  <c r="E170" i="23"/>
  <c r="P170" i="24"/>
  <c r="N170" i="24" s="1"/>
  <c r="E170" i="24"/>
  <c r="G169" i="24"/>
  <c r="C169" i="24"/>
  <c r="E169" i="24"/>
  <c r="P169" i="4"/>
  <c r="N169" i="4" s="1"/>
  <c r="E169" i="4"/>
  <c r="C169" i="4"/>
  <c r="E169" i="23"/>
  <c r="D169" i="23"/>
  <c r="C169" i="23"/>
  <c r="C169" i="5"/>
  <c r="E169" i="5"/>
  <c r="D169" i="5"/>
  <c r="H170" i="4" l="1"/>
  <c r="G169" i="4"/>
  <c r="P169" i="24"/>
  <c r="N169" i="24" s="1"/>
  <c r="J169" i="4"/>
  <c r="D169" i="4" s="1"/>
  <c r="D170" i="24"/>
  <c r="J169" i="24"/>
  <c r="H169" i="24" s="1"/>
  <c r="F169" i="24"/>
  <c r="F169" i="4"/>
  <c r="G168" i="24"/>
  <c r="J168" i="24"/>
  <c r="F168" i="24"/>
  <c r="F168" i="4"/>
  <c r="J168" i="4"/>
  <c r="H168" i="4" s="1"/>
  <c r="E168" i="4"/>
  <c r="C168" i="23"/>
  <c r="D168" i="23"/>
  <c r="D168" i="5"/>
  <c r="C168" i="5"/>
  <c r="E168" i="5"/>
  <c r="H169" i="4" l="1"/>
  <c r="G168" i="4"/>
  <c r="C168" i="4"/>
  <c r="P168" i="4"/>
  <c r="N168" i="4" s="1"/>
  <c r="D169" i="24"/>
  <c r="E168" i="23"/>
  <c r="E168" i="24"/>
  <c r="P168" i="24"/>
  <c r="N168" i="24" s="1"/>
  <c r="H168" i="24"/>
  <c r="C168" i="24"/>
  <c r="P167" i="24"/>
  <c r="N167" i="24" s="1"/>
  <c r="C167" i="24"/>
  <c r="F167" i="24"/>
  <c r="J167" i="24"/>
  <c r="H167" i="24" s="1"/>
  <c r="E167" i="4"/>
  <c r="C167" i="4"/>
  <c r="G167" i="4"/>
  <c r="C167" i="23"/>
  <c r="E167" i="23"/>
  <c r="C167" i="5"/>
  <c r="E167" i="5"/>
  <c r="D167" i="5"/>
  <c r="D168" i="4" l="1"/>
  <c r="E167" i="24"/>
  <c r="J167" i="4"/>
  <c r="H167" i="4" s="1"/>
  <c r="P167" i="4"/>
  <c r="N167" i="4" s="1"/>
  <c r="G167" i="24"/>
  <c r="F167" i="4"/>
  <c r="D167" i="23"/>
  <c r="D168" i="24"/>
  <c r="D167" i="24"/>
  <c r="F166" i="4"/>
  <c r="C166" i="4"/>
  <c r="G166" i="4"/>
  <c r="D166" i="23"/>
  <c r="C166" i="23"/>
  <c r="D166" i="5"/>
  <c r="E166" i="5"/>
  <c r="C166" i="5"/>
  <c r="D167" i="4" l="1"/>
  <c r="E166" i="23"/>
  <c r="E166" i="24"/>
  <c r="J166" i="24"/>
  <c r="C166" i="24"/>
  <c r="P166" i="4"/>
  <c r="N166" i="4" s="1"/>
  <c r="P166" i="24"/>
  <c r="N166" i="24" s="1"/>
  <c r="J166" i="4"/>
  <c r="H166" i="4" s="1"/>
  <c r="G166" i="24"/>
  <c r="F166" i="24"/>
  <c r="E166" i="4"/>
  <c r="F165" i="24"/>
  <c r="G165" i="24"/>
  <c r="C165" i="24"/>
  <c r="P165" i="4"/>
  <c r="F165" i="4"/>
  <c r="E165" i="4"/>
  <c r="C165" i="4"/>
  <c r="E165" i="23"/>
  <c r="D165" i="23"/>
  <c r="C165" i="23"/>
  <c r="D165" i="5"/>
  <c r="C165" i="5"/>
  <c r="D166" i="24" l="1"/>
  <c r="H166" i="24"/>
  <c r="E165" i="5"/>
  <c r="G165" i="4"/>
  <c r="D166" i="4"/>
  <c r="P165" i="24"/>
  <c r="N165" i="24" s="1"/>
  <c r="J165" i="4"/>
  <c r="D165" i="4" s="1"/>
  <c r="J165" i="24"/>
  <c r="E165" i="24"/>
  <c r="N165" i="4"/>
  <c r="H165" i="4"/>
  <c r="P164" i="24"/>
  <c r="J164" i="24"/>
  <c r="H164" i="24" s="1"/>
  <c r="E164" i="24"/>
  <c r="C164" i="24"/>
  <c r="G164" i="24"/>
  <c r="P164" i="4"/>
  <c r="N164" i="4" s="1"/>
  <c r="G164" i="4"/>
  <c r="C164" i="4"/>
  <c r="E164" i="23"/>
  <c r="C164" i="23"/>
  <c r="C164" i="5"/>
  <c r="E164" i="5"/>
  <c r="D164" i="5"/>
  <c r="D165" i="24" l="1"/>
  <c r="E164" i="4"/>
  <c r="H165" i="24"/>
  <c r="D164" i="23"/>
  <c r="J164" i="4"/>
  <c r="D164" i="4" s="1"/>
  <c r="N164" i="24"/>
  <c r="F164" i="24"/>
  <c r="D164" i="24"/>
  <c r="F164" i="4"/>
  <c r="F163" i="24"/>
  <c r="C163" i="24"/>
  <c r="G163" i="24"/>
  <c r="F163" i="4"/>
  <c r="G163" i="4"/>
  <c r="C163" i="23"/>
  <c r="E163" i="23"/>
  <c r="D163" i="23"/>
  <c r="C163" i="5"/>
  <c r="E163" i="5"/>
  <c r="D163" i="5"/>
  <c r="H164" i="4" l="1"/>
  <c r="C163" i="4"/>
  <c r="P163" i="4"/>
  <c r="N163" i="4" s="1"/>
  <c r="P163" i="24"/>
  <c r="N163" i="24" s="1"/>
  <c r="E163" i="4"/>
  <c r="J163" i="4"/>
  <c r="H163" i="4" s="1"/>
  <c r="J163" i="24"/>
  <c r="H163" i="24" s="1"/>
  <c r="E163" i="24"/>
  <c r="F162" i="24"/>
  <c r="C162" i="24"/>
  <c r="G162" i="4"/>
  <c r="E162" i="4"/>
  <c r="C162" i="4"/>
  <c r="F162" i="4"/>
  <c r="C162" i="23"/>
  <c r="E162" i="23"/>
  <c r="D162" i="23"/>
  <c r="C162" i="5"/>
  <c r="E162" i="5" l="1"/>
  <c r="P162" i="24"/>
  <c r="N162" i="24" s="1"/>
  <c r="D163" i="4"/>
  <c r="D162" i="5"/>
  <c r="P162" i="4"/>
  <c r="N162" i="4" s="1"/>
  <c r="D163" i="24"/>
  <c r="J162" i="24"/>
  <c r="H162" i="24" s="1"/>
  <c r="J162" i="4"/>
  <c r="H162" i="4" s="1"/>
  <c r="G162" i="24"/>
  <c r="E162" i="24"/>
  <c r="C161" i="24"/>
  <c r="E161" i="24"/>
  <c r="F161" i="4"/>
  <c r="G161" i="4"/>
  <c r="E161" i="4"/>
  <c r="E161" i="23"/>
  <c r="D161" i="23"/>
  <c r="C161" i="23"/>
  <c r="E161" i="5"/>
  <c r="D161" i="5"/>
  <c r="C161" i="5"/>
  <c r="D162" i="24" l="1"/>
  <c r="P161" i="24"/>
  <c r="N161" i="24" s="1"/>
  <c r="C161" i="4"/>
  <c r="J161" i="24"/>
  <c r="G161" i="24"/>
  <c r="D162" i="4"/>
  <c r="J161" i="4"/>
  <c r="H161" i="4" s="1"/>
  <c r="P161" i="4"/>
  <c r="N161" i="4" s="1"/>
  <c r="F161" i="24"/>
  <c r="P160" i="24"/>
  <c r="N160" i="24" s="1"/>
  <c r="G160" i="24"/>
  <c r="E160" i="24"/>
  <c r="C160" i="24"/>
  <c r="F160" i="4"/>
  <c r="E160" i="4"/>
  <c r="C160" i="23"/>
  <c r="E160" i="23"/>
  <c r="D160" i="23"/>
  <c r="E160" i="5"/>
  <c r="D160" i="5"/>
  <c r="D161" i="24" l="1"/>
  <c r="H161" i="24"/>
  <c r="C160" i="5"/>
  <c r="J160" i="4"/>
  <c r="H160" i="4" s="1"/>
  <c r="C160" i="4"/>
  <c r="P160" i="4"/>
  <c r="N160" i="4" s="1"/>
  <c r="G160" i="4"/>
  <c r="D161" i="4"/>
  <c r="J160" i="24"/>
  <c r="H160" i="24" s="1"/>
  <c r="F160" i="24"/>
  <c r="G159" i="24"/>
  <c r="E159" i="24"/>
  <c r="C159" i="24"/>
  <c r="F159" i="4"/>
  <c r="C159" i="4"/>
  <c r="C159" i="23"/>
  <c r="E159" i="23"/>
  <c r="D159" i="23"/>
  <c r="E159" i="5"/>
  <c r="D159" i="5"/>
  <c r="C159" i="5"/>
  <c r="D160" i="24" l="1"/>
  <c r="P159" i="24"/>
  <c r="N159" i="24" s="1"/>
  <c r="J159" i="4"/>
  <c r="H159" i="4" s="1"/>
  <c r="D160" i="4"/>
  <c r="P159" i="4"/>
  <c r="N159" i="4" s="1"/>
  <c r="J159" i="24"/>
  <c r="H159" i="24" s="1"/>
  <c r="F159" i="24"/>
  <c r="G159" i="4"/>
  <c r="E159" i="4"/>
  <c r="P158" i="24"/>
  <c r="N158" i="24" s="1"/>
  <c r="C158" i="24"/>
  <c r="E158" i="24"/>
  <c r="P158" i="4"/>
  <c r="N158" i="4" s="1"/>
  <c r="C158" i="4"/>
  <c r="E158" i="23"/>
  <c r="D158" i="23"/>
  <c r="C158" i="23"/>
  <c r="D158" i="5"/>
  <c r="E158" i="5"/>
  <c r="C158" i="5"/>
  <c r="D159" i="4" l="1"/>
  <c r="E158" i="4"/>
  <c r="G158" i="4"/>
  <c r="J158" i="24"/>
  <c r="H158" i="24" s="1"/>
  <c r="D159" i="24"/>
  <c r="G158" i="24"/>
  <c r="J158" i="4"/>
  <c r="H158" i="4" s="1"/>
  <c r="F158" i="24"/>
  <c r="F158" i="4"/>
  <c r="E157" i="24"/>
  <c r="C157" i="24"/>
  <c r="P157" i="4"/>
  <c r="N157" i="4" s="1"/>
  <c r="G157" i="4"/>
  <c r="E157" i="4"/>
  <c r="C157" i="4"/>
  <c r="D157" i="23"/>
  <c r="E157" i="23"/>
  <c r="C157" i="5"/>
  <c r="E157" i="5"/>
  <c r="D157" i="5"/>
  <c r="D158" i="24" l="1"/>
  <c r="C157" i="23"/>
  <c r="P157" i="24"/>
  <c r="N157" i="24" s="1"/>
  <c r="D158" i="4"/>
  <c r="J157" i="24"/>
  <c r="J157" i="4"/>
  <c r="H157" i="4" s="1"/>
  <c r="G157" i="24"/>
  <c r="F157" i="24"/>
  <c r="F157" i="4"/>
  <c r="F156" i="24"/>
  <c r="E156" i="24"/>
  <c r="C156" i="24"/>
  <c r="G156" i="24"/>
  <c r="E156" i="4"/>
  <c r="C156" i="4"/>
  <c r="C156" i="23"/>
  <c r="D156" i="23"/>
  <c r="E156" i="5"/>
  <c r="D156" i="5"/>
  <c r="C156" i="5"/>
  <c r="D157" i="24" l="1"/>
  <c r="E156" i="23"/>
  <c r="P156" i="4"/>
  <c r="N156" i="4" s="1"/>
  <c r="P156" i="24"/>
  <c r="N156" i="24" s="1"/>
  <c r="H157" i="24"/>
  <c r="J156" i="4"/>
  <c r="J156" i="24"/>
  <c r="H156" i="24" s="1"/>
  <c r="D157" i="4"/>
  <c r="G156" i="4"/>
  <c r="H156" i="4"/>
  <c r="F156" i="4"/>
  <c r="P155" i="24"/>
  <c r="E155" i="24"/>
  <c r="C155" i="24"/>
  <c r="G155" i="24"/>
  <c r="P155" i="4"/>
  <c r="G155" i="4"/>
  <c r="E155" i="4"/>
  <c r="C155" i="4"/>
  <c r="D155" i="23"/>
  <c r="E155" i="23"/>
  <c r="C155" i="23"/>
  <c r="C155" i="5"/>
  <c r="E155" i="5"/>
  <c r="D155" i="5"/>
  <c r="D156" i="4" l="1"/>
  <c r="J155" i="24"/>
  <c r="D155" i="24" s="1"/>
  <c r="N155" i="4"/>
  <c r="N155" i="24"/>
  <c r="J155" i="4"/>
  <c r="D155" i="4" s="1"/>
  <c r="D156" i="24"/>
  <c r="F155" i="24"/>
  <c r="F155" i="4"/>
  <c r="G154" i="24"/>
  <c r="J154" i="24"/>
  <c r="C154" i="24"/>
  <c r="P154" i="4"/>
  <c r="N154" i="4" s="1"/>
  <c r="E154" i="4"/>
  <c r="C154" i="4"/>
  <c r="E154" i="23"/>
  <c r="C154" i="23"/>
  <c r="E154" i="5"/>
  <c r="D154" i="5"/>
  <c r="C154" i="5"/>
  <c r="H155" i="24" l="1"/>
  <c r="D154" i="23"/>
  <c r="F154" i="4"/>
  <c r="H155" i="4"/>
  <c r="G154" i="4"/>
  <c r="E154" i="24"/>
  <c r="P154" i="24"/>
  <c r="N154" i="24" s="1"/>
  <c r="H154" i="24"/>
  <c r="F154" i="24"/>
  <c r="J154" i="4"/>
  <c r="P153" i="24"/>
  <c r="N153" i="24" s="1"/>
  <c r="F153" i="24"/>
  <c r="E153" i="24"/>
  <c r="G153" i="24"/>
  <c r="C153" i="24"/>
  <c r="G153" i="4"/>
  <c r="E153" i="4"/>
  <c r="C153" i="4"/>
  <c r="E153" i="23"/>
  <c r="D153" i="23"/>
  <c r="C153" i="23"/>
  <c r="C153" i="5"/>
  <c r="E153" i="5"/>
  <c r="D153" i="5"/>
  <c r="D154" i="24" l="1"/>
  <c r="J153" i="4"/>
  <c r="H153" i="4" s="1"/>
  <c r="F153" i="4"/>
  <c r="J153" i="24"/>
  <c r="H153" i="24" s="1"/>
  <c r="P153" i="4"/>
  <c r="N153" i="4" s="1"/>
  <c r="H154" i="4"/>
  <c r="D154" i="4"/>
  <c r="P152" i="24"/>
  <c r="N152" i="24" s="1"/>
  <c r="G152" i="24"/>
  <c r="F152" i="24"/>
  <c r="C152" i="24"/>
  <c r="F152" i="4"/>
  <c r="C152" i="4"/>
  <c r="E152" i="23"/>
  <c r="D152" i="23"/>
  <c r="C152" i="23"/>
  <c r="E152" i="5"/>
  <c r="D152" i="5"/>
  <c r="C152" i="5"/>
  <c r="D153" i="24" l="1"/>
  <c r="D153" i="4"/>
  <c r="E152" i="24"/>
  <c r="J152" i="4"/>
  <c r="H152" i="4" s="1"/>
  <c r="J152" i="24"/>
  <c r="H152" i="24" s="1"/>
  <c r="G152" i="4"/>
  <c r="P152" i="4"/>
  <c r="N152" i="4" s="1"/>
  <c r="E152" i="4"/>
  <c r="J151" i="24"/>
  <c r="H151" i="24" s="1"/>
  <c r="E151" i="24"/>
  <c r="E151" i="4"/>
  <c r="E151" i="23"/>
  <c r="D151" i="23"/>
  <c r="C151" i="23"/>
  <c r="E151" i="5"/>
  <c r="D151" i="5"/>
  <c r="C151" i="5"/>
  <c r="C151" i="24" l="1"/>
  <c r="J151" i="4"/>
  <c r="H151" i="4" s="1"/>
  <c r="P151" i="24"/>
  <c r="N151" i="24" s="1"/>
  <c r="D152" i="24"/>
  <c r="G151" i="4"/>
  <c r="P151" i="4"/>
  <c r="D151" i="4" s="1"/>
  <c r="G151" i="24"/>
  <c r="C151" i="4"/>
  <c r="D152" i="4"/>
  <c r="F151" i="24"/>
  <c r="F151" i="4"/>
  <c r="E150" i="24"/>
  <c r="G150" i="24"/>
  <c r="F150" i="24"/>
  <c r="C150" i="24"/>
  <c r="G150" i="4"/>
  <c r="C150" i="4"/>
  <c r="E150" i="23"/>
  <c r="D150" i="23"/>
  <c r="C150" i="23"/>
  <c r="E150" i="5"/>
  <c r="C150" i="5"/>
  <c r="D150" i="5"/>
  <c r="D151" i="24" l="1"/>
  <c r="N151" i="4"/>
  <c r="F150" i="4"/>
  <c r="J150" i="4"/>
  <c r="J150" i="24"/>
  <c r="H150" i="24" s="1"/>
  <c r="P150" i="4"/>
  <c r="N150" i="4" s="1"/>
  <c r="P150" i="24"/>
  <c r="N150" i="24" s="1"/>
  <c r="E150" i="4"/>
  <c r="F149" i="24"/>
  <c r="J149" i="24"/>
  <c r="C149" i="24"/>
  <c r="F149" i="4"/>
  <c r="E149" i="4"/>
  <c r="C149" i="4"/>
  <c r="E149" i="23"/>
  <c r="D149" i="23"/>
  <c r="C149" i="23"/>
  <c r="E149" i="5"/>
  <c r="D149" i="5"/>
  <c r="C149" i="5"/>
  <c r="D150" i="4" l="1"/>
  <c r="P149" i="24"/>
  <c r="N149" i="24" s="1"/>
  <c r="J149" i="4"/>
  <c r="H149" i="4" s="1"/>
  <c r="G149" i="4"/>
  <c r="H150" i="4"/>
  <c r="P149" i="4"/>
  <c r="N149" i="4" s="1"/>
  <c r="G149" i="24"/>
  <c r="D150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D148" i="23"/>
  <c r="C148" i="23"/>
  <c r="E148" i="5"/>
  <c r="D148" i="5"/>
  <c r="C148" i="5"/>
  <c r="E148" i="23" l="1"/>
  <c r="J148" i="4"/>
  <c r="H148" i="4" s="1"/>
  <c r="G148" i="4"/>
  <c r="J148" i="24"/>
  <c r="H148" i="24" s="1"/>
  <c r="D149" i="4"/>
  <c r="F148" i="24"/>
  <c r="F148" i="4"/>
  <c r="G147" i="24"/>
  <c r="F147" i="24"/>
  <c r="E147" i="24"/>
  <c r="C147" i="24"/>
  <c r="J147" i="4"/>
  <c r="H147" i="4" s="1"/>
  <c r="E147" i="4"/>
  <c r="F147" i="4"/>
  <c r="C147" i="4"/>
  <c r="E147" i="23"/>
  <c r="D147" i="23"/>
  <c r="C147" i="23"/>
  <c r="C147" i="5"/>
  <c r="G147" i="4" l="1"/>
  <c r="P147" i="4"/>
  <c r="N147" i="4" s="1"/>
  <c r="D148" i="4"/>
  <c r="J147" i="24"/>
  <c r="H147" i="24" s="1"/>
  <c r="D148" i="24"/>
  <c r="D147" i="5"/>
  <c r="E147" i="5"/>
  <c r="P147" i="24"/>
  <c r="N147" i="24" s="1"/>
  <c r="E146" i="24"/>
  <c r="C146" i="24"/>
  <c r="F146" i="24"/>
  <c r="G146" i="4"/>
  <c r="F146" i="4"/>
  <c r="C146" i="4"/>
  <c r="E146" i="23"/>
  <c r="D146" i="23"/>
  <c r="C146" i="23"/>
  <c r="E146" i="5"/>
  <c r="D146" i="5"/>
  <c r="C146" i="5"/>
  <c r="D147" i="4" l="1"/>
  <c r="J146" i="4"/>
  <c r="H146" i="4" s="1"/>
  <c r="J146" i="24"/>
  <c r="H146" i="24" s="1"/>
  <c r="D147" i="24"/>
  <c r="P146" i="4"/>
  <c r="N146" i="4" s="1"/>
  <c r="G146" i="24"/>
  <c r="P146" i="24"/>
  <c r="N146" i="24" s="1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D146" i="4" l="1"/>
  <c r="D146" i="24"/>
  <c r="C145" i="4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F141" i="4"/>
  <c r="C141" i="4"/>
  <c r="D141" i="23"/>
  <c r="C141" i="23"/>
  <c r="E141" i="5"/>
  <c r="C141" i="5"/>
  <c r="G141" i="24" l="1"/>
  <c r="E141" i="23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E140" i="23"/>
  <c r="D140" i="23"/>
  <c r="E140" i="5"/>
  <c r="D140" i="5"/>
  <c r="C140" i="5"/>
  <c r="C140" i="23" l="1"/>
  <c r="D141" i="24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E137" i="5"/>
  <c r="D137" i="5"/>
  <c r="C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E129" i="24"/>
  <c r="C129" i="24"/>
  <c r="G129" i="4"/>
  <c r="F129" i="4"/>
  <c r="E129" i="4"/>
  <c r="C129" i="4"/>
  <c r="D129" i="23"/>
  <c r="C129" i="23"/>
  <c r="E129" i="5"/>
  <c r="C129" i="5"/>
  <c r="F129" i="24" l="1"/>
  <c r="E129" i="23"/>
  <c r="D130" i="24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E128" i="23"/>
  <c r="D128" i="23"/>
  <c r="C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 l="1"/>
  <c r="P126" i="24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<sst xmlns="http://schemas.openxmlformats.org/spreadsheetml/2006/main" count="2000" uniqueCount="269">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</sst>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230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hidden="1" outlineLevel="1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 hidden="1" outlineLevel="1" collapsed="1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 hidden="1" outlineLevel="1" collapsed="1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 hidden="1" outlineLevel="1" collapsed="1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 hidden="1" outlineLevel="1" collapsed="1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 hidden="1" outlineLevel="1" collapsed="1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 hidden="1" outlineLevel="1" collapsed="1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 hidden="1" outlineLevel="1" collapsed="1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 hidden="1" outlineLevel="1" collapsed="1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 hidden="1" outlineLevel="1" collapsed="1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 hidden="1" outlineLevel="1" collapsed="1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 hidden="1" outlineLevel="1" collapsed="1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 hidden="1" outlineLevel="1" collapsed="1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  <row r="170" spans="1:24" collapsed="1">
      <c r="A170" s="15">
        <v>45383</v>
      </c>
      <c r="B170" s="47">
        <v>17355.411401519999</v>
      </c>
      <c r="C170" s="47">
        <f t="shared" ref="C170" si="927">I170+O170</f>
        <v>12567.045603570001</v>
      </c>
      <c r="D170" s="47">
        <f t="shared" ref="D170" si="928">J170+P170</f>
        <v>4788.3657979500003</v>
      </c>
      <c r="E170" s="47">
        <f t="shared" ref="E170" si="929">K170+Q170</f>
        <v>4635.4219279399995</v>
      </c>
      <c r="F170" s="47">
        <f t="shared" ref="F170" si="930">L170+R170</f>
        <v>101.96361311000001</v>
      </c>
      <c r="G170" s="47">
        <f t="shared" ref="G170" si="931">M170+S170</f>
        <v>50.980256900000008</v>
      </c>
      <c r="H170" s="47">
        <f t="shared" ref="H170" si="932">SUM(I170:J170)</f>
        <v>11010.874150600001</v>
      </c>
      <c r="I170" s="47">
        <v>7262.4375727500001</v>
      </c>
      <c r="J170" s="47">
        <f t="shared" ref="J170" si="933">SUM(K170:M170)</f>
        <v>3748.43657785</v>
      </c>
      <c r="K170" s="47">
        <v>3615.6536328399998</v>
      </c>
      <c r="L170" s="47">
        <v>97.005923910000007</v>
      </c>
      <c r="M170" s="47">
        <v>35.777021100000006</v>
      </c>
      <c r="N170" s="47">
        <f t="shared" ref="N170" si="934">SUM(O170:P170)</f>
        <v>6344.5372509199997</v>
      </c>
      <c r="O170" s="47">
        <v>5304.6080308199998</v>
      </c>
      <c r="P170" s="47">
        <f t="shared" ref="P170" si="935">SUM(Q170:S170)</f>
        <v>1039.9292200999998</v>
      </c>
      <c r="Q170" s="47">
        <v>1019.7682951</v>
      </c>
      <c r="R170" s="47">
        <v>4.9576891999999999</v>
      </c>
      <c r="S170" s="47">
        <v>15.2032358</v>
      </c>
      <c r="T170" s="47"/>
      <c r="U170" s="47"/>
      <c r="V170" s="47"/>
      <c r="W170" s="47"/>
      <c r="X170" s="47"/>
    </row>
    <row r="171" spans="1:24">
      <c r="A171" s="15">
        <v>45413</v>
      </c>
      <c r="B171" s="47">
        <v>17952.591967379998</v>
      </c>
      <c r="C171" s="47">
        <f t="shared" ref="C171" si="936">I171+O171</f>
        <v>13186.11409306</v>
      </c>
      <c r="D171" s="47">
        <f t="shared" ref="D171" si="937">J171+P171</f>
        <v>4766.4778743200004</v>
      </c>
      <c r="E171" s="47">
        <f t="shared" ref="E171" si="938">K171+Q171</f>
        <v>4608.2166209099996</v>
      </c>
      <c r="F171" s="47">
        <f t="shared" ref="F171" si="939">L171+R171</f>
        <v>118.84806097000001</v>
      </c>
      <c r="G171" s="47">
        <f t="shared" ref="G171" si="940">M171+S171</f>
        <v>39.413192440000003</v>
      </c>
      <c r="H171" s="47">
        <f t="shared" ref="H171" si="941">SUM(I171:J171)</f>
        <v>11968.629838180001</v>
      </c>
      <c r="I171" s="47">
        <v>8249.3724327399996</v>
      </c>
      <c r="J171" s="47">
        <f t="shared" ref="J171" si="942">SUM(K171:M171)</f>
        <v>3719.2574054400002</v>
      </c>
      <c r="K171" s="47">
        <v>3567.3883682800001</v>
      </c>
      <c r="L171" s="47">
        <v>113.78643461</v>
      </c>
      <c r="M171" s="47">
        <v>38.082602550000004</v>
      </c>
      <c r="N171" s="47">
        <f t="shared" ref="N171" si="943">SUM(O171:P171)</f>
        <v>5983.9621292000002</v>
      </c>
      <c r="O171" s="47">
        <v>4936.7416603199999</v>
      </c>
      <c r="P171" s="47">
        <f t="shared" ref="P171" si="944">SUM(Q171:S171)</f>
        <v>1047.22046888</v>
      </c>
      <c r="Q171" s="47">
        <v>1040.82825263</v>
      </c>
      <c r="R171" s="47">
        <v>5.06162636</v>
      </c>
      <c r="S171" s="47">
        <v>1.3305898899999999</v>
      </c>
      <c r="T171" s="47"/>
      <c r="U171" s="47"/>
      <c r="V171" s="47"/>
      <c r="W171" s="47"/>
      <c r="X171" s="47"/>
    </row>
    <row r="172" spans="1:24">
      <c r="A172" s="15">
        <v>45444</v>
      </c>
      <c r="B172" s="47">
        <v>17229.309459470001</v>
      </c>
      <c r="C172" s="47">
        <f t="shared" ref="C172" si="945">I172+O172</f>
        <v>12710.033186739998</v>
      </c>
      <c r="D172" s="47">
        <f t="shared" ref="D172" si="946">J172+P172</f>
        <v>4519.2762727299996</v>
      </c>
      <c r="E172" s="47">
        <f t="shared" ref="E172" si="947">K172+Q172</f>
        <v>4354.33818299</v>
      </c>
      <c r="F172" s="47">
        <f t="shared" ref="F172" si="948">L172+R172</f>
        <v>124.25298312</v>
      </c>
      <c r="G172" s="47">
        <f t="shared" ref="G172" si="949">M172+S172</f>
        <v>40.685106619999999</v>
      </c>
      <c r="H172" s="47">
        <f t="shared" ref="H172" si="950">SUM(I172:J172)</f>
        <v>11757.050177409999</v>
      </c>
      <c r="I172" s="47">
        <v>8229.0856586499995</v>
      </c>
      <c r="J172" s="47">
        <f t="shared" ref="J172" si="951">SUM(K172:M172)</f>
        <v>3527.9645187599999</v>
      </c>
      <c r="K172" s="47">
        <v>3369.4246292799999</v>
      </c>
      <c r="L172" s="47">
        <v>119.18665292</v>
      </c>
      <c r="M172" s="47">
        <v>39.353236559999999</v>
      </c>
      <c r="N172" s="47">
        <f t="shared" ref="N172" si="952">SUM(O172:P172)</f>
        <v>5472.2592820599994</v>
      </c>
      <c r="O172" s="47">
        <v>4480.9475280899997</v>
      </c>
      <c r="P172" s="47">
        <f t="shared" ref="P172" si="953">SUM(Q172:S172)</f>
        <v>991.31175397000004</v>
      </c>
      <c r="Q172" s="47">
        <v>984.91355370999997</v>
      </c>
      <c r="R172" s="47">
        <v>5.0663302000000003</v>
      </c>
      <c r="S172" s="47">
        <v>1.33187006</v>
      </c>
      <c r="T172" s="47"/>
      <c r="U172" s="47"/>
      <c r="V172" s="47"/>
      <c r="W172" s="47"/>
      <c r="X172" s="47"/>
    </row>
    <row r="173" spans="1:24">
      <c r="A173" s="15">
        <v>45474</v>
      </c>
      <c r="B173" s="47">
        <v>17775.10483643</v>
      </c>
      <c r="C173" s="47">
        <f t="shared" ref="C173" si="954">I173+O173</f>
        <v>13399.372205840002</v>
      </c>
      <c r="D173" s="47">
        <f t="shared" ref="D173" si="955">J173+P173</f>
        <v>4375.7326305900006</v>
      </c>
      <c r="E173" s="47">
        <f t="shared" ref="E173" si="956">K173+Q173</f>
        <v>4157.8776310399999</v>
      </c>
      <c r="F173" s="47">
        <f t="shared" ref="F173" si="957">L173+R173</f>
        <v>190.37071148999999</v>
      </c>
      <c r="G173" s="47">
        <f t="shared" ref="G173" si="958">M173+S173</f>
        <v>27.484288060000001</v>
      </c>
      <c r="H173" s="47">
        <f t="shared" ref="H173" si="959">SUM(I173:J173)</f>
        <v>11358.92060515</v>
      </c>
      <c r="I173" s="47">
        <v>8013.6409233000004</v>
      </c>
      <c r="J173" s="47">
        <f t="shared" ref="J173" si="960">SUM(K173:M173)</f>
        <v>3345.2796818500001</v>
      </c>
      <c r="K173" s="47">
        <v>3138.0037366299998</v>
      </c>
      <c r="L173" s="47">
        <v>181.13973922</v>
      </c>
      <c r="M173" s="47">
        <v>26.136206000000001</v>
      </c>
      <c r="N173" s="47">
        <f t="shared" ref="N173" si="961">SUM(O173:P173)</f>
        <v>6416.1842312799999</v>
      </c>
      <c r="O173" s="47">
        <v>5385.7312825400004</v>
      </c>
      <c r="P173" s="47">
        <f t="shared" ref="P173" si="962">SUM(Q173:S173)</f>
        <v>1030.45294874</v>
      </c>
      <c r="Q173" s="47">
        <v>1019.87389441</v>
      </c>
      <c r="R173" s="47">
        <v>9.2309722700000005</v>
      </c>
      <c r="S173" s="47">
        <v>1.3480820600000001</v>
      </c>
      <c r="T173" s="47"/>
      <c r="U173" s="47"/>
      <c r="V173" s="47"/>
      <c r="W173" s="47"/>
      <c r="X173" s="47"/>
    </row>
    <row r="174" spans="1:24">
      <c r="A174" s="15">
        <v>45505</v>
      </c>
      <c r="B174" s="47">
        <v>18169.027832240001</v>
      </c>
      <c r="C174" s="47">
        <f t="shared" ref="C174" si="963">I174+O174</f>
        <v>13915.796326480002</v>
      </c>
      <c r="D174" s="47">
        <f t="shared" ref="D174" si="964">J174+P174</f>
        <v>4253.2315057599999</v>
      </c>
      <c r="E174" s="47">
        <f t="shared" ref="E174" si="965">K174+Q174</f>
        <v>4034.85826309</v>
      </c>
      <c r="F174" s="47">
        <f t="shared" ref="F174" si="966">L174+R174</f>
        <v>188.97445145999998</v>
      </c>
      <c r="G174" s="47">
        <f t="shared" ref="G174" si="967">M174+S174</f>
        <v>29.398791209999999</v>
      </c>
      <c r="H174" s="47">
        <f t="shared" ref="H174" si="968">SUM(I174:J174)</f>
        <v>12448.47873947</v>
      </c>
      <c r="I174" s="47">
        <v>9291.8445563500009</v>
      </c>
      <c r="J174" s="47">
        <f t="shared" ref="J174" si="969">SUM(K174:M174)</f>
        <v>3156.6341831199998</v>
      </c>
      <c r="K174" s="47">
        <v>2948.8915607999998</v>
      </c>
      <c r="L174" s="47">
        <v>179.69726034999999</v>
      </c>
      <c r="M174" s="47">
        <v>28.045361969999998</v>
      </c>
      <c r="N174" s="47">
        <f t="shared" ref="N174" si="970">SUM(O174:P174)</f>
        <v>5720.5490927700002</v>
      </c>
      <c r="O174" s="47">
        <v>4623.9517701300001</v>
      </c>
      <c r="P174" s="47">
        <f t="shared" ref="P174" si="971">SUM(Q174:S174)</f>
        <v>1096.5973226400001</v>
      </c>
      <c r="Q174" s="47">
        <v>1085.9667022900001</v>
      </c>
      <c r="R174" s="47">
        <v>9.2771911100000004</v>
      </c>
      <c r="S174" s="47">
        <v>1.3534292400000001</v>
      </c>
      <c r="T174" s="47"/>
      <c r="U174" s="47"/>
      <c r="V174" s="47"/>
      <c r="W174" s="47"/>
      <c r="X174" s="47"/>
    </row>
    <row r="175" spans="1:24">
      <c r="A175" s="15">
        <v>45536</v>
      </c>
      <c r="B175" s="47">
        <v>18035.700383089999</v>
      </c>
      <c r="C175" s="47">
        <f t="shared" ref="C175" si="972">I175+O175</f>
        <v>13787.322747439999</v>
      </c>
      <c r="D175" s="47">
        <f t="shared" ref="D175" si="973">J175+P175</f>
        <v>4248.3776356500002</v>
      </c>
      <c r="E175" s="47">
        <f t="shared" ref="E175" si="974">K175+Q175</f>
        <v>4007.8756976000004</v>
      </c>
      <c r="F175" s="47">
        <f t="shared" ref="F175" si="975">L175+R175</f>
        <v>210.91912211000002</v>
      </c>
      <c r="G175" s="47">
        <f t="shared" ref="G175" si="976">M175+S175</f>
        <v>29.58281594</v>
      </c>
      <c r="H175" s="47">
        <f t="shared" ref="H175" si="977">SUM(I175:J175)</f>
        <v>12255.21764187</v>
      </c>
      <c r="I175" s="47">
        <v>9075.1689178199995</v>
      </c>
      <c r="J175" s="47">
        <f t="shared" ref="J175" si="978">SUM(K175:M175)</f>
        <v>3180.0487240500001</v>
      </c>
      <c r="K175" s="47">
        <v>2950.1714099300002</v>
      </c>
      <c r="L175" s="47">
        <v>201.64720426000002</v>
      </c>
      <c r="M175" s="47">
        <v>28.230109859999999</v>
      </c>
      <c r="N175" s="47">
        <f t="shared" ref="N175" si="979">SUM(O175:P175)</f>
        <v>5780.4827412199993</v>
      </c>
      <c r="O175" s="47">
        <v>4712.1538296199997</v>
      </c>
      <c r="P175" s="47">
        <f t="shared" ref="P175" si="980">SUM(Q175:S175)</f>
        <v>1068.3289115999999</v>
      </c>
      <c r="Q175" s="47">
        <v>1057.70428767</v>
      </c>
      <c r="R175" s="47">
        <v>9.2719178499999995</v>
      </c>
      <c r="S175" s="47">
        <v>1.3527060799999999</v>
      </c>
      <c r="T175" s="47"/>
      <c r="U175" s="47"/>
      <c r="V175" s="47"/>
      <c r="W175" s="47"/>
      <c r="X175" s="47"/>
    </row>
    <row r="176" spans="1:24">
      <c r="A176" s="15">
        <v>45566</v>
      </c>
      <c r="B176" s="47">
        <v>19718.662147519997</v>
      </c>
      <c r="C176" s="47">
        <f t="shared" ref="C176" si="981">I176+O176</f>
        <v>15548.378848169999</v>
      </c>
      <c r="D176" s="47">
        <f t="shared" ref="D176" si="982">J176+P176</f>
        <v>4170.2832993500006</v>
      </c>
      <c r="E176" s="47">
        <f t="shared" ref="E176" si="983">K176+Q176</f>
        <v>3888.37158542</v>
      </c>
      <c r="F176" s="47">
        <f t="shared" ref="F176" si="984">L176+R176</f>
        <v>252.28461376000001</v>
      </c>
      <c r="G176" s="47">
        <f t="shared" ref="G176" si="985">M176+S176</f>
        <v>29.627100169999999</v>
      </c>
      <c r="H176" s="47">
        <f t="shared" ref="H176" si="986">SUM(I176:J176)</f>
        <v>13561.886648239999</v>
      </c>
      <c r="I176" s="47">
        <v>10305.825915969999</v>
      </c>
      <c r="J176" s="47">
        <f t="shared" ref="J176" si="987">SUM(K176:M176)</f>
        <v>3256.0607322700002</v>
      </c>
      <c r="K176" s="47">
        <v>2984.8025495699999</v>
      </c>
      <c r="L176" s="47">
        <v>242.98754597000001</v>
      </c>
      <c r="M176" s="47">
        <v>28.27063673</v>
      </c>
      <c r="N176" s="47">
        <f t="shared" ref="N176" si="988">SUM(O176:P176)</f>
        <v>6156.7754992799992</v>
      </c>
      <c r="O176" s="47">
        <v>5242.5529321999993</v>
      </c>
      <c r="P176" s="47">
        <f t="shared" ref="P176" si="989">SUM(Q176:S176)</f>
        <v>914.22256707999998</v>
      </c>
      <c r="Q176" s="47">
        <v>903.56903584999998</v>
      </c>
      <c r="R176" s="47">
        <v>9.2970677899999998</v>
      </c>
      <c r="S176" s="47">
        <v>1.35646344</v>
      </c>
      <c r="T176" s="47"/>
      <c r="U176" s="47"/>
      <c r="V176" s="47"/>
      <c r="W176" s="47"/>
      <c r="X176" s="47"/>
    </row>
    <row r="177" spans="1:24">
      <c r="A177" s="15">
        <v>45597</v>
      </c>
      <c r="B177" s="47">
        <v>20377.4706142</v>
      </c>
      <c r="C177" s="47">
        <f t="shared" ref="C177" si="990">I177+O177</f>
        <v>16267.83960273</v>
      </c>
      <c r="D177" s="47">
        <f t="shared" ref="D177" si="991">J177+P177</f>
        <v>4109.63101147</v>
      </c>
      <c r="E177" s="47">
        <f t="shared" ref="E177" si="992">K177+Q177</f>
        <v>3815.6269235199998</v>
      </c>
      <c r="F177" s="47">
        <f t="shared" ref="F177" si="993">L177+R177</f>
        <v>263.51831098999997</v>
      </c>
      <c r="G177" s="47">
        <f t="shared" ref="G177" si="994">M177+S177</f>
        <v>30.485776959999999</v>
      </c>
      <c r="H177" s="47">
        <f t="shared" ref="H177" si="995">SUM(I177:J177)</f>
        <v>14208.176801</v>
      </c>
      <c r="I177" s="47">
        <v>10992.176277549999</v>
      </c>
      <c r="J177" s="47">
        <f t="shared" ref="J177" si="996">SUM(K177:M177)</f>
        <v>3216.0005234499999</v>
      </c>
      <c r="K177" s="47">
        <v>2927.5327150799999</v>
      </c>
      <c r="L177" s="47">
        <v>259.34895474999996</v>
      </c>
      <c r="M177" s="47">
        <v>29.118853619999999</v>
      </c>
      <c r="N177" s="47">
        <f t="shared" ref="N177" si="997">SUM(O177:P177)</f>
        <v>6169.2938131999999</v>
      </c>
      <c r="O177" s="47">
        <v>5275.6633251800004</v>
      </c>
      <c r="P177" s="47">
        <f t="shared" ref="P177" si="998">SUM(Q177:S177)</f>
        <v>893.63048801999992</v>
      </c>
      <c r="Q177" s="47">
        <v>888.09420843999999</v>
      </c>
      <c r="R177" s="47">
        <v>4.1693562399999999</v>
      </c>
      <c r="S177" s="47">
        <v>1.36692334</v>
      </c>
      <c r="T177" s="47"/>
      <c r="U177" s="47"/>
      <c r="V177" s="47"/>
      <c r="W177" s="47"/>
      <c r="X177" s="47"/>
    </row>
    <row r="178" spans="1:24">
      <c r="A178" s="15">
        <v>45627</v>
      </c>
      <c r="B178" s="47">
        <v>23000.042832879997</v>
      </c>
      <c r="C178" s="47">
        <f t="shared" ref="C178" si="999">I178+O178</f>
        <v>18527.850049610002</v>
      </c>
      <c r="D178" s="47">
        <f t="shared" ref="D178" si="1000">J178+P178</f>
        <v>4472.1927832699994</v>
      </c>
      <c r="E178" s="47">
        <f t="shared" ref="E178" si="1001">K178+Q178</f>
        <v>4162.43770184</v>
      </c>
      <c r="F178" s="47">
        <f t="shared" ref="F178" si="1002">L178+R178</f>
        <v>270.97414249000002</v>
      </c>
      <c r="G178" s="47">
        <f t="shared" ref="G178" si="1003">M178+S178</f>
        <v>38.780938940000006</v>
      </c>
      <c r="H178" s="47">
        <f t="shared" ref="H178" si="1004">SUM(I178:J178)</f>
        <v>16749.061520890002</v>
      </c>
      <c r="I178" s="47">
        <v>13222.272747410001</v>
      </c>
      <c r="J178" s="47">
        <f t="shared" ref="J178" si="1005">SUM(K178:M178)</f>
        <v>3526.7887734799997</v>
      </c>
      <c r="K178" s="47">
        <v>3222.7745845999998</v>
      </c>
      <c r="L178" s="47">
        <v>266.61480282000002</v>
      </c>
      <c r="M178" s="47">
        <v>37.399386060000005</v>
      </c>
      <c r="N178" s="47">
        <f t="shared" ref="N178" si="1006">SUM(O178:P178)</f>
        <v>6250.98131199</v>
      </c>
      <c r="O178" s="47">
        <v>5305.5773022000003</v>
      </c>
      <c r="P178" s="47">
        <f t="shared" ref="P178" si="1007">SUM(Q178:S178)</f>
        <v>945.40400979000003</v>
      </c>
      <c r="Q178" s="47">
        <v>939.66311724000002</v>
      </c>
      <c r="R178" s="47">
        <v>4.3593396699999998</v>
      </c>
      <c r="S178" s="47">
        <v>1.3815528800000001</v>
      </c>
      <c r="T178" s="47"/>
      <c r="U178" s="47"/>
      <c r="V178" s="47"/>
      <c r="W178" s="47"/>
      <c r="X178" s="47"/>
    </row>
    <row r="179" spans="1:24">
      <c r="A179" s="15">
        <v>45658</v>
      </c>
      <c r="B179" s="47">
        <v>20810.14424121</v>
      </c>
      <c r="C179" s="47">
        <f t="shared" ref="C179" si="1008">I179+O179</f>
        <v>16810.68515374</v>
      </c>
      <c r="D179" s="47">
        <f t="shared" ref="D179" si="1009">J179+P179</f>
        <v>3999.4590874699998</v>
      </c>
      <c r="E179" s="47">
        <f t="shared" ref="E179" si="1010">K179+Q179</f>
        <v>3720.0507052200001</v>
      </c>
      <c r="F179" s="47">
        <f t="shared" ref="F179" si="1011">L179+R179</f>
        <v>240.50342959</v>
      </c>
      <c r="G179" s="47">
        <f t="shared" ref="G179" si="1012">M179+S179</f>
        <v>38.904952659999999</v>
      </c>
      <c r="H179" s="47">
        <f t="shared" ref="H179" si="1013">SUM(I179:J179)</f>
        <v>14900.020932809999</v>
      </c>
      <c r="I179" s="47">
        <v>11706.40553412</v>
      </c>
      <c r="J179" s="47">
        <f t="shared" ref="J179" si="1014">SUM(K179:M179)</f>
        <v>3193.6153986899999</v>
      </c>
      <c r="K179" s="47">
        <v>2919.9185986500001</v>
      </c>
      <c r="L179" s="47">
        <v>236.16639971000001</v>
      </c>
      <c r="M179" s="47">
        <v>37.530400329999999</v>
      </c>
      <c r="N179" s="47">
        <f t="shared" ref="N179" si="1015">SUM(O179:P179)</f>
        <v>5910.1233083999996</v>
      </c>
      <c r="O179" s="47">
        <v>5104.2796196199997</v>
      </c>
      <c r="P179" s="47">
        <f t="shared" ref="P179" si="1016">SUM(Q179:S179)</f>
        <v>805.84368878000009</v>
      </c>
      <c r="Q179" s="47">
        <v>800.13210657000002</v>
      </c>
      <c r="R179" s="47">
        <v>4.3370298800000002</v>
      </c>
      <c r="S179" s="47">
        <v>1.37455233</v>
      </c>
      <c r="T179" s="47"/>
      <c r="U179" s="47"/>
      <c r="V179" s="47"/>
      <c r="W179" s="47"/>
      <c r="X179" s="47"/>
    </row>
    <row r="180" spans="1:24">
      <c r="A180" s="15">
        <v>45689</v>
      </c>
      <c r="B180" s="47">
        <v>20523.639501869999</v>
      </c>
      <c r="C180" s="47">
        <f t="shared" ref="C180" si="1017">I180+O180</f>
        <v>16418.084672199999</v>
      </c>
      <c r="D180" s="47">
        <f t="shared" ref="D180" si="1018">J180+P180</f>
        <v>4105.5548296699999</v>
      </c>
      <c r="E180" s="47">
        <f t="shared" ref="E180" si="1019">K180+Q180</f>
        <v>3764.4014858199998</v>
      </c>
      <c r="F180" s="47">
        <f t="shared" ref="F180" si="1020">L180+R180</f>
        <v>299.12606613999998</v>
      </c>
      <c r="G180" s="47">
        <f t="shared" ref="G180" si="1021">M180+S180</f>
        <v>42.02727771</v>
      </c>
      <c r="H180" s="47">
        <f t="shared" ref="H180" si="1022">SUM(I180:J180)</f>
        <v>14451.38953644</v>
      </c>
      <c r="I180" s="47">
        <v>11232.413359079999</v>
      </c>
      <c r="J180" s="47">
        <f t="shared" ref="J180" si="1023">SUM(K180:M180)</f>
        <v>3218.9761773599998</v>
      </c>
      <c r="K180" s="47">
        <v>2883.49206551</v>
      </c>
      <c r="L180" s="47">
        <v>294.82124405999997</v>
      </c>
      <c r="M180" s="47">
        <v>40.66286779</v>
      </c>
      <c r="N180" s="47">
        <f t="shared" ref="N180" si="1024">SUM(O180:P180)</f>
        <v>6072.2499654299991</v>
      </c>
      <c r="O180" s="47">
        <v>5185.6713131199995</v>
      </c>
      <c r="P180" s="47">
        <f t="shared" ref="P180" si="1025">SUM(Q180:S180)</f>
        <v>886.57865230999994</v>
      </c>
      <c r="Q180" s="47">
        <v>880.90942030999997</v>
      </c>
      <c r="R180" s="47">
        <v>4.3048220800000001</v>
      </c>
      <c r="S180" s="47">
        <v>1.3644099199999999</v>
      </c>
      <c r="T180" s="47"/>
      <c r="U180" s="47"/>
      <c r="V180" s="47"/>
      <c r="W180" s="47"/>
      <c r="X180" s="47"/>
    </row>
    <row r="181" spans="1:24">
      <c r="A181" s="15">
        <v>45717</v>
      </c>
      <c r="B181" s="47">
        <v>20985.18557546</v>
      </c>
      <c r="C181" s="47">
        <f t="shared" ref="C181" si="1026">I181+O181</f>
        <v>16683.72172184</v>
      </c>
      <c r="D181" s="47">
        <f t="shared" ref="D181" si="1027">J181+P181</f>
        <v>4301.46385362</v>
      </c>
      <c r="E181" s="47">
        <f t="shared" ref="E181" si="1028">K181+Q181</f>
        <v>3971.5681422600001</v>
      </c>
      <c r="F181" s="47">
        <f t="shared" ref="F181" si="1029">L181+R181</f>
        <v>290.57989679999997</v>
      </c>
      <c r="G181" s="47">
        <f t="shared" ref="G181" si="1030">M181+S181</f>
        <v>39.315814560000007</v>
      </c>
      <c r="H181" s="47">
        <f t="shared" ref="H181" si="1031">SUM(I181:J181)</f>
        <v>14811.138537030001</v>
      </c>
      <c r="I181" s="47">
        <v>11503.049565220001</v>
      </c>
      <c r="J181" s="47">
        <f t="shared" ref="J181" si="1032">SUM(K181:M181)</f>
        <v>3308.0889718100002</v>
      </c>
      <c r="K181" s="47">
        <v>2983.8580899500002</v>
      </c>
      <c r="L181" s="47">
        <v>286.27837469999997</v>
      </c>
      <c r="M181" s="47">
        <v>37.952507160000003</v>
      </c>
      <c r="N181" s="47">
        <f t="shared" ref="N181" si="1033">SUM(O181:P181)</f>
        <v>6174.0470384300006</v>
      </c>
      <c r="O181" s="47">
        <v>5180.6721566200004</v>
      </c>
      <c r="P181" s="47">
        <f t="shared" ref="P181" si="1034">SUM(Q181:S181)</f>
        <v>993.37488181000015</v>
      </c>
      <c r="Q181" s="47">
        <v>987.71005231000004</v>
      </c>
      <c r="R181" s="47">
        <v>4.3015220999999997</v>
      </c>
      <c r="S181" s="47">
        <v>1.3633074000000001</v>
      </c>
      <c r="T181" s="47"/>
      <c r="U181" s="47"/>
      <c r="V181" s="47"/>
      <c r="W181" s="47"/>
      <c r="X181" s="47"/>
    </row>
    <row r="182" spans="1:24">
      <c r="A182" s="15">
        <v>45748</v>
      </c>
      <c r="B182" s="47">
        <v>21774.88515749</v>
      </c>
      <c r="C182" s="47">
        <f t="shared" ref="C182" si="1035">I182+O182</f>
        <v>17362.333101780001</v>
      </c>
      <c r="D182" s="47">
        <f t="shared" ref="D182" si="1036">J182+P182</f>
        <v>4412.5520557100008</v>
      </c>
      <c r="E182" s="47">
        <f t="shared" ref="E182" si="1037">K182+Q182</f>
        <v>4091.8582633300002</v>
      </c>
      <c r="F182" s="47">
        <f t="shared" ref="F182" si="1038">L182+R182</f>
        <v>290.33021966000001</v>
      </c>
      <c r="G182" s="47">
        <f t="shared" ref="G182" si="1039">M182+S182</f>
        <v>30.363572720000001</v>
      </c>
      <c r="H182" s="47">
        <f t="shared" ref="H182" si="1040">SUM(I182:J182)</f>
        <v>14448.683458930002</v>
      </c>
      <c r="I182" s="47">
        <v>11215.05292091</v>
      </c>
      <c r="J182" s="47">
        <f t="shared" ref="J182" si="1041">SUM(K182:M182)</f>
        <v>3233.6305380200001</v>
      </c>
      <c r="K182" s="47">
        <v>2918.6138312100002</v>
      </c>
      <c r="L182" s="47">
        <v>286.01932421000004</v>
      </c>
      <c r="M182" s="47">
        <v>28.997382600000002</v>
      </c>
      <c r="N182" s="47">
        <f t="shared" ref="N182" si="1042">SUM(O182:P182)</f>
        <v>7326.2016985600003</v>
      </c>
      <c r="O182" s="47">
        <v>6147.2801808699996</v>
      </c>
      <c r="P182" s="47">
        <f t="shared" ref="P182" si="1043">SUM(Q182:S182)</f>
        <v>1178.9215176900002</v>
      </c>
      <c r="Q182" s="47">
        <v>1173.2444321200001</v>
      </c>
      <c r="R182" s="47">
        <v>4.3108954500000003</v>
      </c>
      <c r="S182" s="47">
        <v>1.36619012</v>
      </c>
      <c r="T182" s="47"/>
      <c r="U182" s="47"/>
      <c r="V182" s="47"/>
      <c r="W182" s="47"/>
      <c r="X182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230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hidden="1" outlineLevel="1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 hidden="1" outlineLevel="1" collapsed="1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 hidden="1" outlineLevel="1" collapsed="1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 hidden="1" outlineLevel="1" collapsed="1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 hidden="1" outlineLevel="1" collapsed="1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 hidden="1" outlineLevel="1" collapsed="1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 hidden="1" outlineLevel="1" collapsed="1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 hidden="1" outlineLevel="1" collapsed="1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 hidden="1" outlineLevel="1" collapsed="1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 hidden="1" outlineLevel="1" collapsed="1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 hidden="1" outlineLevel="1" collapsed="1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 hidden="1" outlineLevel="1" collapsed="1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 hidden="1" outlineLevel="1" collapsed="1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  <row r="170" spans="1:25" collapsed="1">
      <c r="A170" s="15">
        <v>45383</v>
      </c>
      <c r="B170" s="47">
        <v>44193.83775708</v>
      </c>
      <c r="C170" s="47">
        <f t="shared" ref="C170" si="927">I170+O170</f>
        <v>25581.68493005</v>
      </c>
      <c r="D170" s="47">
        <f t="shared" ref="D170" si="928">J170+P170</f>
        <v>18612.15282703</v>
      </c>
      <c r="E170" s="47">
        <f t="shared" ref="E170" si="929">K170+Q170</f>
        <v>15476.623759239999</v>
      </c>
      <c r="F170" s="47">
        <f t="shared" ref="F170" si="930">L170+R170</f>
        <v>2967.1875615999998</v>
      </c>
      <c r="G170" s="47">
        <f t="shared" ref="G170" si="931">M170+S170</f>
        <v>168.34150619000002</v>
      </c>
      <c r="H170" s="47">
        <f t="shared" ref="H170" si="932">SUM(I170:J170)</f>
        <v>31414.609350229999</v>
      </c>
      <c r="I170" s="47">
        <v>18786.311894189999</v>
      </c>
      <c r="J170" s="47">
        <f t="shared" ref="J170" si="933">SUM(K170:M170)</f>
        <v>12628.29745604</v>
      </c>
      <c r="K170" s="47">
        <v>10938.56613463</v>
      </c>
      <c r="L170" s="47">
        <v>1607.1076174499999</v>
      </c>
      <c r="M170" s="47">
        <v>82.62370396</v>
      </c>
      <c r="N170" s="47">
        <f t="shared" ref="N170" si="934">SUM(O170:P170)</f>
        <v>12779.228406850001</v>
      </c>
      <c r="O170" s="47">
        <v>6795.3730358599996</v>
      </c>
      <c r="P170" s="47">
        <f t="shared" ref="P170" si="935">SUM(Q170:S170)</f>
        <v>5983.8553709900007</v>
      </c>
      <c r="Q170" s="47">
        <v>4538.0576246099999</v>
      </c>
      <c r="R170" s="47">
        <v>1360.0799441500001</v>
      </c>
      <c r="S170" s="47">
        <v>85.717802230000004</v>
      </c>
      <c r="T170" s="47"/>
      <c r="U170" s="47"/>
      <c r="V170" s="47"/>
      <c r="W170" s="47"/>
      <c r="X170" s="47"/>
      <c r="Y170" s="47"/>
    </row>
    <row r="171" spans="1:25">
      <c r="A171" s="15">
        <v>45413</v>
      </c>
      <c r="B171" s="47">
        <v>44849.509458649998</v>
      </c>
      <c r="C171" s="47">
        <f t="shared" ref="C171" si="936">I171+O171</f>
        <v>25910.6337308</v>
      </c>
      <c r="D171" s="47">
        <f t="shared" ref="D171" si="937">J171+P171</f>
        <v>18938.875727849998</v>
      </c>
      <c r="E171" s="47">
        <f t="shared" ref="E171" si="938">K171+Q171</f>
        <v>15642.99955644</v>
      </c>
      <c r="F171" s="47">
        <f t="shared" ref="F171" si="939">L171+R171</f>
        <v>3130.0020596499999</v>
      </c>
      <c r="G171" s="47">
        <f t="shared" ref="G171" si="940">M171+S171</f>
        <v>165.87411176000001</v>
      </c>
      <c r="H171" s="47">
        <f t="shared" ref="H171" si="941">SUM(I171:J171)</f>
        <v>31860.225902509999</v>
      </c>
      <c r="I171" s="47">
        <v>19024.973778340001</v>
      </c>
      <c r="J171" s="47">
        <f t="shared" ref="J171" si="942">SUM(K171:M171)</f>
        <v>12835.25212417</v>
      </c>
      <c r="K171" s="47">
        <v>11030.38139529</v>
      </c>
      <c r="L171" s="47">
        <v>1720.5763429199999</v>
      </c>
      <c r="M171" s="47">
        <v>84.29438596</v>
      </c>
      <c r="N171" s="47">
        <f t="shared" ref="N171" si="943">SUM(O171:P171)</f>
        <v>12989.283556139999</v>
      </c>
      <c r="O171" s="47">
        <v>6885.6599524599997</v>
      </c>
      <c r="P171" s="47">
        <f t="shared" ref="P171" si="944">SUM(Q171:S171)</f>
        <v>6103.6236036800001</v>
      </c>
      <c r="Q171" s="47">
        <v>4612.6181611499997</v>
      </c>
      <c r="R171" s="47">
        <v>1409.42571673</v>
      </c>
      <c r="S171" s="47">
        <v>81.579725800000006</v>
      </c>
      <c r="T171" s="47"/>
      <c r="U171" s="47"/>
      <c r="V171" s="47"/>
      <c r="W171" s="47"/>
      <c r="X171" s="47"/>
      <c r="Y171" s="47"/>
    </row>
    <row r="172" spans="1:25">
      <c r="A172" s="15">
        <v>45444</v>
      </c>
      <c r="B172" s="47">
        <v>45804.562704060001</v>
      </c>
      <c r="C172" s="47">
        <f t="shared" ref="C172" si="945">I172+O172</f>
        <v>26794.579288660003</v>
      </c>
      <c r="D172" s="47">
        <f t="shared" ref="D172" si="946">J172+P172</f>
        <v>19009.983415399998</v>
      </c>
      <c r="E172" s="47">
        <f t="shared" ref="E172" si="947">K172+Q172</f>
        <v>15530.98543042</v>
      </c>
      <c r="F172" s="47">
        <f t="shared" ref="F172" si="948">L172+R172</f>
        <v>3297.6269668699997</v>
      </c>
      <c r="G172" s="47">
        <f t="shared" ref="G172" si="949">M172+S172</f>
        <v>181.37101811000002</v>
      </c>
      <c r="H172" s="47">
        <f t="shared" ref="H172" si="950">SUM(I172:J172)</f>
        <v>32677.310679419999</v>
      </c>
      <c r="I172" s="47">
        <v>19850.948963890001</v>
      </c>
      <c r="J172" s="47">
        <f t="shared" ref="J172" si="951">SUM(K172:M172)</f>
        <v>12826.361715529998</v>
      </c>
      <c r="K172" s="47">
        <v>10840.52178107</v>
      </c>
      <c r="L172" s="47">
        <v>1891.40850742</v>
      </c>
      <c r="M172" s="47">
        <v>94.431427040000003</v>
      </c>
      <c r="N172" s="47">
        <f t="shared" ref="N172" si="952">SUM(O172:P172)</f>
        <v>13127.25202464</v>
      </c>
      <c r="O172" s="47">
        <v>6943.6303247699998</v>
      </c>
      <c r="P172" s="47">
        <f t="shared" ref="P172" si="953">SUM(Q172:S172)</f>
        <v>6183.6216998700002</v>
      </c>
      <c r="Q172" s="47">
        <v>4690.4636493500002</v>
      </c>
      <c r="R172" s="47">
        <v>1406.21845945</v>
      </c>
      <c r="S172" s="47">
        <v>86.939591070000006</v>
      </c>
      <c r="T172" s="47"/>
      <c r="U172" s="47"/>
      <c r="V172" s="47"/>
      <c r="W172" s="47"/>
      <c r="X172" s="47"/>
      <c r="Y172" s="47"/>
    </row>
    <row r="173" spans="1:25">
      <c r="A173" s="15">
        <v>45474</v>
      </c>
      <c r="B173" s="47">
        <v>44834.5668104</v>
      </c>
      <c r="C173" s="47">
        <f t="shared" ref="C173" si="954">I173+O173</f>
        <v>26211.71808577</v>
      </c>
      <c r="D173" s="47">
        <f t="shared" ref="D173" si="955">J173+P173</f>
        <v>18622.848724629999</v>
      </c>
      <c r="E173" s="47">
        <f t="shared" ref="E173" si="956">K173+Q173</f>
        <v>13756.940649759999</v>
      </c>
      <c r="F173" s="47">
        <f t="shared" ref="F173" si="957">L173+R173</f>
        <v>4681.7544592300001</v>
      </c>
      <c r="G173" s="47">
        <f t="shared" ref="G173" si="958">M173+S173</f>
        <v>184.15361564</v>
      </c>
      <c r="H173" s="47">
        <f t="shared" ref="H173" si="959">SUM(I173:J173)</f>
        <v>32173.090335499997</v>
      </c>
      <c r="I173" s="47">
        <v>19325.461044579999</v>
      </c>
      <c r="J173" s="47">
        <f t="shared" ref="J173" si="960">SUM(K173:M173)</f>
        <v>12847.62929092</v>
      </c>
      <c r="K173" s="47">
        <v>9862.8385163399998</v>
      </c>
      <c r="L173" s="47">
        <v>2883.1721113600001</v>
      </c>
      <c r="M173" s="47">
        <v>101.61866322</v>
      </c>
      <c r="N173" s="47">
        <f t="shared" ref="N173" si="961">SUM(O173:P173)</f>
        <v>12661.476474899999</v>
      </c>
      <c r="O173" s="47">
        <v>6886.2570411899997</v>
      </c>
      <c r="P173" s="47">
        <f t="shared" ref="P173" si="962">SUM(Q173:S173)</f>
        <v>5775.21943371</v>
      </c>
      <c r="Q173" s="47">
        <v>3894.10213342</v>
      </c>
      <c r="R173" s="47">
        <v>1798.5823478699999</v>
      </c>
      <c r="S173" s="47">
        <v>82.534952419999996</v>
      </c>
      <c r="T173" s="47"/>
      <c r="U173" s="47"/>
      <c r="V173" s="47"/>
      <c r="W173" s="47"/>
      <c r="X173" s="47"/>
      <c r="Y173" s="47"/>
    </row>
    <row r="174" spans="1:25">
      <c r="A174" s="15">
        <v>45505</v>
      </c>
      <c r="B174" s="47">
        <v>44851.91041289</v>
      </c>
      <c r="C174" s="47">
        <f t="shared" ref="C174" si="963">I174+O174</f>
        <v>26328.231139329997</v>
      </c>
      <c r="D174" s="47">
        <f t="shared" ref="D174" si="964">J174+P174</f>
        <v>18523.679273560003</v>
      </c>
      <c r="E174" s="47">
        <f t="shared" ref="E174" si="965">K174+Q174</f>
        <v>13620.31834573</v>
      </c>
      <c r="F174" s="47">
        <f t="shared" ref="F174" si="966">L174+R174</f>
        <v>4717.5748449799994</v>
      </c>
      <c r="G174" s="47">
        <f t="shared" ref="G174" si="967">M174+S174</f>
        <v>185.78608285000001</v>
      </c>
      <c r="H174" s="47">
        <f t="shared" ref="H174" si="968">SUM(I174:J174)</f>
        <v>32126.749533000002</v>
      </c>
      <c r="I174" s="47">
        <v>19409.071069509999</v>
      </c>
      <c r="J174" s="47">
        <f t="shared" ref="J174" si="969">SUM(K174:M174)</f>
        <v>12717.678463490001</v>
      </c>
      <c r="K174" s="47">
        <v>9708.6488456400002</v>
      </c>
      <c r="L174" s="47">
        <v>2905.9143474399998</v>
      </c>
      <c r="M174" s="47">
        <v>103.11527040999999</v>
      </c>
      <c r="N174" s="47">
        <f t="shared" ref="N174" si="970">SUM(O174:P174)</f>
        <v>12725.160879890002</v>
      </c>
      <c r="O174" s="47">
        <v>6919.16006982</v>
      </c>
      <c r="P174" s="47">
        <f t="shared" ref="P174" si="971">SUM(Q174:S174)</f>
        <v>5806.0008100700006</v>
      </c>
      <c r="Q174" s="47">
        <v>3911.6695000899999</v>
      </c>
      <c r="R174" s="47">
        <v>1811.6604975400001</v>
      </c>
      <c r="S174" s="47">
        <v>82.670812440000006</v>
      </c>
      <c r="T174" s="47"/>
      <c r="U174" s="47"/>
      <c r="V174" s="47"/>
      <c r="W174" s="47"/>
      <c r="X174" s="47"/>
      <c r="Y174" s="47"/>
    </row>
    <row r="175" spans="1:25">
      <c r="A175" s="15">
        <v>45536</v>
      </c>
      <c r="B175" s="47">
        <v>45307.501875799993</v>
      </c>
      <c r="C175" s="47">
        <f t="shared" ref="C175" si="972">I175+O175</f>
        <v>26668.080988179998</v>
      </c>
      <c r="D175" s="47">
        <f t="shared" ref="D175" si="973">J175+P175</f>
        <v>18639.420887619999</v>
      </c>
      <c r="E175" s="47">
        <f t="shared" ref="E175" si="974">K175+Q175</f>
        <v>13742.577954369999</v>
      </c>
      <c r="F175" s="47">
        <f t="shared" ref="F175" si="975">L175+R175</f>
        <v>4704.74357126</v>
      </c>
      <c r="G175" s="47">
        <f t="shared" ref="G175" si="976">M175+S175</f>
        <v>192.09936198999998</v>
      </c>
      <c r="H175" s="47">
        <f t="shared" ref="H175" si="977">SUM(I175:J175)</f>
        <v>32485.28784628</v>
      </c>
      <c r="I175" s="47">
        <v>19679.664936869998</v>
      </c>
      <c r="J175" s="47">
        <f t="shared" ref="J175" si="978">SUM(K175:M175)</f>
        <v>12805.62290941</v>
      </c>
      <c r="K175" s="47">
        <v>9772.9330910999997</v>
      </c>
      <c r="L175" s="47">
        <v>2923.7718257199999</v>
      </c>
      <c r="M175" s="47">
        <v>108.91799259</v>
      </c>
      <c r="N175" s="47">
        <f t="shared" ref="N175" si="979">SUM(O175:P175)</f>
        <v>12822.214029520001</v>
      </c>
      <c r="O175" s="47">
        <v>6988.4160513099996</v>
      </c>
      <c r="P175" s="47">
        <f t="shared" ref="P175" si="980">SUM(Q175:S175)</f>
        <v>5833.7979782100001</v>
      </c>
      <c r="Q175" s="47">
        <v>3969.6448632699999</v>
      </c>
      <c r="R175" s="47">
        <v>1780.97174554</v>
      </c>
      <c r="S175" s="47">
        <v>83.181369399999994</v>
      </c>
      <c r="T175" s="47"/>
      <c r="U175" s="47"/>
      <c r="V175" s="47"/>
      <c r="W175" s="47"/>
      <c r="X175" s="47"/>
      <c r="Y175" s="47"/>
    </row>
    <row r="176" spans="1:25">
      <c r="A176" s="15">
        <v>45566</v>
      </c>
      <c r="B176" s="47">
        <v>45487.403820310006</v>
      </c>
      <c r="C176" s="47">
        <f t="shared" ref="C176" si="981">I176+O176</f>
        <v>26649.681813900002</v>
      </c>
      <c r="D176" s="47">
        <f t="shared" ref="D176" si="982">J176+P176</f>
        <v>18837.722006409997</v>
      </c>
      <c r="E176" s="47">
        <f t="shared" ref="E176" si="983">K176+Q176</f>
        <v>13782.322925889999</v>
      </c>
      <c r="F176" s="47">
        <f t="shared" ref="F176" si="984">L176+R176</f>
        <v>4858.3576729599999</v>
      </c>
      <c r="G176" s="47">
        <f t="shared" ref="G176" si="985">M176+S176</f>
        <v>197.04140755999998</v>
      </c>
      <c r="H176" s="47">
        <f t="shared" ref="H176" si="986">SUM(I176:J176)</f>
        <v>32465.169715379998</v>
      </c>
      <c r="I176" s="47">
        <v>19506.227438080001</v>
      </c>
      <c r="J176" s="47">
        <f t="shared" ref="J176" si="987">SUM(K176:M176)</f>
        <v>12958.942277299999</v>
      </c>
      <c r="K176" s="47">
        <v>9829.2022467400002</v>
      </c>
      <c r="L176" s="47">
        <v>3016.5312812000002</v>
      </c>
      <c r="M176" s="47">
        <v>113.20874936</v>
      </c>
      <c r="N176" s="47">
        <f t="shared" ref="N176" si="988">SUM(O176:P176)</f>
        <v>13022.234104929999</v>
      </c>
      <c r="O176" s="47">
        <v>7143.4543758199998</v>
      </c>
      <c r="P176" s="47">
        <f t="shared" ref="P176" si="989">SUM(Q176:S176)</f>
        <v>5878.7797291099996</v>
      </c>
      <c r="Q176" s="47">
        <v>3953.1206791499999</v>
      </c>
      <c r="R176" s="47">
        <v>1841.82639176</v>
      </c>
      <c r="S176" s="47">
        <v>83.832658199999997</v>
      </c>
      <c r="T176" s="47"/>
      <c r="U176" s="47"/>
      <c r="V176" s="47"/>
      <c r="W176" s="47"/>
      <c r="X176" s="47"/>
      <c r="Y176" s="47"/>
    </row>
    <row r="177" spans="1:25">
      <c r="A177" s="15">
        <v>45597</v>
      </c>
      <c r="B177" s="47">
        <v>45892.108143490004</v>
      </c>
      <c r="C177" s="47">
        <f t="shared" ref="C177" si="990">I177+O177</f>
        <v>27117.313004740001</v>
      </c>
      <c r="D177" s="47">
        <f t="shared" ref="D177" si="991">J177+P177</f>
        <v>18774.79513875</v>
      </c>
      <c r="E177" s="47">
        <f t="shared" ref="E177" si="992">K177+Q177</f>
        <v>13717.02501997</v>
      </c>
      <c r="F177" s="47">
        <f t="shared" ref="F177" si="993">L177+R177</f>
        <v>4813.7888134100003</v>
      </c>
      <c r="G177" s="47">
        <f t="shared" ref="G177" si="994">M177+S177</f>
        <v>243.98130537</v>
      </c>
      <c r="H177" s="47">
        <f t="shared" ref="H177" si="995">SUM(I177:J177)</f>
        <v>32803.311941690001</v>
      </c>
      <c r="I177" s="47">
        <v>19896.30968445</v>
      </c>
      <c r="J177" s="47">
        <f t="shared" ref="J177" si="996">SUM(K177:M177)</f>
        <v>12907.002257239999</v>
      </c>
      <c r="K177" s="47">
        <v>9677.8494623200004</v>
      </c>
      <c r="L177" s="47">
        <v>3093.78754772</v>
      </c>
      <c r="M177" s="47">
        <v>135.3652472</v>
      </c>
      <c r="N177" s="47">
        <f t="shared" ref="N177" si="997">SUM(O177:P177)</f>
        <v>13088.7962018</v>
      </c>
      <c r="O177" s="47">
        <v>7221.0033202900004</v>
      </c>
      <c r="P177" s="47">
        <f t="shared" ref="P177" si="998">SUM(Q177:S177)</f>
        <v>5867.7928815099995</v>
      </c>
      <c r="Q177" s="47">
        <v>4039.17555765</v>
      </c>
      <c r="R177" s="47">
        <v>1720.0012656900001</v>
      </c>
      <c r="S177" s="47">
        <v>108.61605817</v>
      </c>
      <c r="T177" s="47"/>
      <c r="U177" s="47"/>
      <c r="V177" s="47"/>
      <c r="W177" s="47"/>
      <c r="X177" s="47"/>
      <c r="Y177" s="47"/>
    </row>
    <row r="178" spans="1:25">
      <c r="A178" s="15">
        <v>45627</v>
      </c>
      <c r="B178" s="47">
        <v>46681.921817490002</v>
      </c>
      <c r="C178" s="47">
        <f t="shared" ref="C178" si="999">I178+O178</f>
        <v>27864.073246430002</v>
      </c>
      <c r="D178" s="47">
        <f t="shared" ref="D178" si="1000">J178+P178</f>
        <v>18817.84857106</v>
      </c>
      <c r="E178" s="47">
        <f t="shared" ref="E178" si="1001">K178+Q178</f>
        <v>13651.06985127</v>
      </c>
      <c r="F178" s="47">
        <f t="shared" ref="F178" si="1002">L178+R178</f>
        <v>4942.5198140399998</v>
      </c>
      <c r="G178" s="47">
        <f t="shared" ref="G178" si="1003">M178+S178</f>
        <v>224.25890575</v>
      </c>
      <c r="H178" s="47">
        <f t="shared" ref="H178" si="1004">SUM(I178:J178)</f>
        <v>33375.883018100001</v>
      </c>
      <c r="I178" s="47">
        <v>20552.680101760001</v>
      </c>
      <c r="J178" s="47">
        <f t="shared" ref="J178" si="1005">SUM(K178:M178)</f>
        <v>12823.202916339998</v>
      </c>
      <c r="K178" s="47">
        <v>9507.9631840999991</v>
      </c>
      <c r="L178" s="47">
        <v>3192.0562204799999</v>
      </c>
      <c r="M178" s="47">
        <v>123.18351176</v>
      </c>
      <c r="N178" s="47">
        <f t="shared" ref="N178" si="1006">SUM(O178:P178)</f>
        <v>13306.03879939</v>
      </c>
      <c r="O178" s="47">
        <v>7311.3931446699999</v>
      </c>
      <c r="P178" s="47">
        <f t="shared" ref="P178" si="1007">SUM(Q178:S178)</f>
        <v>5994.6456547199996</v>
      </c>
      <c r="Q178" s="47">
        <v>4143.10666717</v>
      </c>
      <c r="R178" s="47">
        <v>1750.4635935599999</v>
      </c>
      <c r="S178" s="47">
        <v>101.07539398999999</v>
      </c>
      <c r="T178" s="47"/>
      <c r="U178" s="47"/>
      <c r="V178" s="47"/>
      <c r="W178" s="47"/>
      <c r="X178" s="47"/>
      <c r="Y178" s="47"/>
    </row>
    <row r="179" spans="1:25">
      <c r="A179" s="15">
        <v>45658</v>
      </c>
      <c r="B179" s="47">
        <v>45959.627920049999</v>
      </c>
      <c r="C179" s="47">
        <f t="shared" ref="C179" si="1008">I179+O179</f>
        <v>27004.812790689997</v>
      </c>
      <c r="D179" s="47">
        <f t="shared" ref="D179" si="1009">J179+P179</f>
        <v>18954.815129359999</v>
      </c>
      <c r="E179" s="47">
        <f t="shared" ref="E179" si="1010">K179+Q179</f>
        <v>13759.979390190001</v>
      </c>
      <c r="F179" s="47">
        <f t="shared" ref="F179" si="1011">L179+R179</f>
        <v>5026.55669588</v>
      </c>
      <c r="G179" s="47">
        <f t="shared" ref="G179" si="1012">M179+S179</f>
        <v>168.27904329</v>
      </c>
      <c r="H179" s="47">
        <f t="shared" ref="H179" si="1013">SUM(I179:J179)</f>
        <v>32649.810518660001</v>
      </c>
      <c r="I179" s="47">
        <v>19695.921655049999</v>
      </c>
      <c r="J179" s="47">
        <f t="shared" ref="J179" si="1014">SUM(K179:M179)</f>
        <v>12953.88886361</v>
      </c>
      <c r="K179" s="47">
        <v>9594.4721978300004</v>
      </c>
      <c r="L179" s="47">
        <v>3262.7952079500001</v>
      </c>
      <c r="M179" s="47">
        <v>96.621457829999997</v>
      </c>
      <c r="N179" s="47">
        <f t="shared" ref="N179" si="1015">SUM(O179:P179)</f>
        <v>13309.817401389999</v>
      </c>
      <c r="O179" s="47">
        <v>7308.8911356400004</v>
      </c>
      <c r="P179" s="47">
        <f t="shared" ref="P179" si="1016">SUM(Q179:S179)</f>
        <v>6000.9262657499994</v>
      </c>
      <c r="Q179" s="47">
        <v>4165.5071923599999</v>
      </c>
      <c r="R179" s="47">
        <v>1763.7614879299999</v>
      </c>
      <c r="S179" s="47">
        <v>71.657585460000007</v>
      </c>
      <c r="T179" s="47"/>
      <c r="U179" s="47"/>
      <c r="V179" s="47"/>
      <c r="W179" s="47"/>
      <c r="X179" s="47"/>
      <c r="Y179" s="47"/>
    </row>
    <row r="180" spans="1:25">
      <c r="A180" s="15">
        <v>45689</v>
      </c>
      <c r="B180" s="47">
        <v>46546.18966371</v>
      </c>
      <c r="C180" s="47">
        <f t="shared" ref="C180" si="1017">I180+O180</f>
        <v>27603.305381520004</v>
      </c>
      <c r="D180" s="47">
        <f t="shared" ref="D180" si="1018">J180+P180</f>
        <v>18942.88428219</v>
      </c>
      <c r="E180" s="47">
        <f t="shared" ref="E180" si="1019">K180+Q180</f>
        <v>13705.00312447</v>
      </c>
      <c r="F180" s="47">
        <f t="shared" ref="F180" si="1020">L180+R180</f>
        <v>5058.6404713000002</v>
      </c>
      <c r="G180" s="47">
        <f t="shared" ref="G180" si="1021">M180+S180</f>
        <v>179.24068642</v>
      </c>
      <c r="H180" s="47">
        <f t="shared" ref="H180" si="1022">SUM(I180:J180)</f>
        <v>33255.714476720001</v>
      </c>
      <c r="I180" s="47">
        <v>20273.265301300002</v>
      </c>
      <c r="J180" s="47">
        <f t="shared" ref="J180" si="1023">SUM(K180:M180)</f>
        <v>12982.449175419999</v>
      </c>
      <c r="K180" s="47">
        <v>9594.8094859699995</v>
      </c>
      <c r="L180" s="47">
        <v>3288.91946603</v>
      </c>
      <c r="M180" s="47">
        <v>98.720223419999996</v>
      </c>
      <c r="N180" s="47">
        <f t="shared" ref="N180" si="1024">SUM(O180:P180)</f>
        <v>13290.475186989999</v>
      </c>
      <c r="O180" s="47">
        <v>7330.0400802200002</v>
      </c>
      <c r="P180" s="47">
        <f t="shared" ref="P180" si="1025">SUM(Q180:S180)</f>
        <v>5960.4351067699999</v>
      </c>
      <c r="Q180" s="47">
        <v>4110.1936384999999</v>
      </c>
      <c r="R180" s="47">
        <v>1769.72100527</v>
      </c>
      <c r="S180" s="47">
        <v>80.520463000000007</v>
      </c>
      <c r="T180" s="47"/>
      <c r="U180" s="47"/>
      <c r="V180" s="47"/>
      <c r="W180" s="47"/>
      <c r="X180" s="47"/>
      <c r="Y180" s="47"/>
    </row>
    <row r="181" spans="1:25">
      <c r="A181" s="15">
        <v>45717</v>
      </c>
      <c r="B181" s="47">
        <v>46291.683162380003</v>
      </c>
      <c r="C181" s="47">
        <f t="shared" ref="C181" si="1026">I181+O181</f>
        <v>27263.609731229997</v>
      </c>
      <c r="D181" s="47">
        <f t="shared" ref="D181" si="1027">J181+P181</f>
        <v>19028.073431149998</v>
      </c>
      <c r="E181" s="47">
        <f t="shared" ref="E181" si="1028">K181+Q181</f>
        <v>13774.50791348</v>
      </c>
      <c r="F181" s="47">
        <f t="shared" ref="F181" si="1029">L181+R181</f>
        <v>5081.70673042</v>
      </c>
      <c r="G181" s="47">
        <f t="shared" ref="G181" si="1030">M181+S181</f>
        <v>171.85878724999998</v>
      </c>
      <c r="H181" s="47">
        <f t="shared" ref="H181" si="1031">SUM(I181:J181)</f>
        <v>32932.667365859998</v>
      </c>
      <c r="I181" s="47">
        <v>19778.283681239998</v>
      </c>
      <c r="J181" s="47">
        <f t="shared" ref="J181" si="1032">SUM(K181:M181)</f>
        <v>13154.383684619999</v>
      </c>
      <c r="K181" s="47">
        <v>9735.2106110999994</v>
      </c>
      <c r="L181" s="47">
        <v>3320.7068751400002</v>
      </c>
      <c r="M181" s="47">
        <v>98.466198379999994</v>
      </c>
      <c r="N181" s="47">
        <f t="shared" ref="N181" si="1033">SUM(O181:P181)</f>
        <v>13359.01579652</v>
      </c>
      <c r="O181" s="47">
        <v>7485.3260499899998</v>
      </c>
      <c r="P181" s="47">
        <f t="shared" ref="P181" si="1034">SUM(Q181:S181)</f>
        <v>5873.6897465299999</v>
      </c>
      <c r="Q181" s="47">
        <v>4039.29730238</v>
      </c>
      <c r="R181" s="47">
        <v>1760.99985528</v>
      </c>
      <c r="S181" s="47">
        <v>73.392588869999997</v>
      </c>
      <c r="T181" s="47"/>
      <c r="U181" s="47"/>
      <c r="V181" s="47"/>
      <c r="W181" s="47"/>
      <c r="X181" s="47"/>
      <c r="Y181" s="47"/>
    </row>
    <row r="182" spans="1:25">
      <c r="A182" s="15">
        <v>45748</v>
      </c>
      <c r="B182" s="47">
        <v>46955.043858589997</v>
      </c>
      <c r="C182" s="47">
        <f t="shared" ref="C182" si="1035">I182+O182</f>
        <v>27805.221557279998</v>
      </c>
      <c r="D182" s="47">
        <f t="shared" ref="D182" si="1036">J182+P182</f>
        <v>19149.82230131</v>
      </c>
      <c r="E182" s="47">
        <f t="shared" ref="E182" si="1037">K182+Q182</f>
        <v>13842.135432860001</v>
      </c>
      <c r="F182" s="47">
        <f t="shared" ref="F182" si="1038">L182+R182</f>
        <v>5145.0567610300004</v>
      </c>
      <c r="G182" s="47">
        <f t="shared" ref="G182" si="1039">M182+S182</f>
        <v>162.63010742</v>
      </c>
      <c r="H182" s="47">
        <f t="shared" ref="H182" si="1040">SUM(I182:J182)</f>
        <v>33465.003434519997</v>
      </c>
      <c r="I182" s="47">
        <v>20188.140051869999</v>
      </c>
      <c r="J182" s="47">
        <f t="shared" ref="J182" si="1041">SUM(K182:M182)</f>
        <v>13276.863382650001</v>
      </c>
      <c r="K182" s="47">
        <v>9815.4291012800004</v>
      </c>
      <c r="L182" s="47">
        <v>3365.2065807899999</v>
      </c>
      <c r="M182" s="47">
        <v>96.227700580000004</v>
      </c>
      <c r="N182" s="47">
        <f t="shared" ref="N182" si="1042">SUM(O182:P182)</f>
        <v>13490.040424070001</v>
      </c>
      <c r="O182" s="47">
        <v>7617.0815054100003</v>
      </c>
      <c r="P182" s="47">
        <f t="shared" ref="P182" si="1043">SUM(Q182:S182)</f>
        <v>5872.9589186600006</v>
      </c>
      <c r="Q182" s="47">
        <v>4026.7063315800001</v>
      </c>
      <c r="R182" s="47">
        <v>1779.8501802400001</v>
      </c>
      <c r="S182" s="47">
        <v>66.402406839999998</v>
      </c>
      <c r="T182" s="47"/>
      <c r="U182" s="47"/>
      <c r="V182" s="47"/>
      <c r="W182" s="47"/>
      <c r="X182" s="47"/>
      <c r="Y182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230</v>
      </c>
    </row>
    <row r="6" spans="1:23" ht="12.75" customHeight="1">
      <c r="A6" s="238" t="s">
        <v>0</v>
      </c>
      <c r="B6" s="242" t="s">
        <v>1</v>
      </c>
      <c r="C6" s="246" t="s">
        <v>50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48" customFormat="1" ht="12.75" customHeight="1">
      <c r="A7" s="239"/>
      <c r="B7" s="243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49" t="s">
        <v>262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5" t="s">
        <v>35</v>
      </c>
      <c r="T7" s="232" t="s">
        <v>34</v>
      </c>
    </row>
    <row r="8" spans="1:23" s="48" customFormat="1" ht="12.75" customHeight="1">
      <c r="A8" s="240"/>
      <c r="B8" s="244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6"/>
      <c r="T8" s="233"/>
    </row>
    <row r="9" spans="1:23" s="48" customFormat="1" ht="71.25" customHeight="1">
      <c r="A9" s="241"/>
      <c r="B9" s="245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7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 hidden="1" outlineLevel="1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 hidden="1" outlineLevel="1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 hidden="1" outlineLevel="1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 hidden="1" outlineLevel="1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 hidden="1" outlineLevel="1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 hidden="1" outlineLevel="1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 hidden="1" outlineLevel="1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 hidden="1" outlineLevel="1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 hidden="1" outlineLevel="1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 hidden="1" outlineLevel="1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 hidden="1" outlineLevel="1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 hidden="1" outlineLevel="1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 hidden="1" outlineLevel="1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  <row r="170" spans="1:22">
      <c r="A170" s="15">
        <v>45383</v>
      </c>
      <c r="B170" s="123">
        <v>17355.411401520003</v>
      </c>
      <c r="C170" s="123">
        <v>2767.3738044899997</v>
      </c>
      <c r="D170" s="123">
        <v>89.637795189999991</v>
      </c>
      <c r="E170" s="123">
        <v>5393.2303088999997</v>
      </c>
      <c r="F170" s="123">
        <v>384.38895968999998</v>
      </c>
      <c r="G170" s="123">
        <v>73.062074449999997</v>
      </c>
      <c r="H170" s="123">
        <v>400.07445175000004</v>
      </c>
      <c r="I170" s="123">
        <v>4916.4400784500003</v>
      </c>
      <c r="J170" s="123">
        <v>254.12837003000001</v>
      </c>
      <c r="K170" s="123">
        <v>16.666488450000003</v>
      </c>
      <c r="L170" s="123">
        <v>178.83439540000001</v>
      </c>
      <c r="M170" s="123">
        <v>55.130208259999996</v>
      </c>
      <c r="N170" s="123">
        <v>710.66806001999998</v>
      </c>
      <c r="O170" s="123">
        <v>782.96522848000006</v>
      </c>
      <c r="P170" s="123">
        <v>144.32293887</v>
      </c>
      <c r="Q170" s="123">
        <v>30.757662250000003</v>
      </c>
      <c r="R170" s="123">
        <v>956.91364871999997</v>
      </c>
      <c r="S170" s="123">
        <v>165.56067755999999</v>
      </c>
      <c r="T170" s="123">
        <v>35.256250559999998</v>
      </c>
      <c r="U170" s="123"/>
      <c r="V170" s="123"/>
    </row>
    <row r="171" spans="1:22">
      <c r="A171" s="15">
        <v>45413</v>
      </c>
      <c r="B171" s="123">
        <v>17952.591967379998</v>
      </c>
      <c r="C171" s="123">
        <v>2514.8638324900003</v>
      </c>
      <c r="D171" s="123">
        <v>84.100774080000008</v>
      </c>
      <c r="E171" s="123">
        <v>6116.6933505300003</v>
      </c>
      <c r="F171" s="123">
        <v>389.14060126000004</v>
      </c>
      <c r="G171" s="123">
        <v>73.539981210000008</v>
      </c>
      <c r="H171" s="123">
        <v>411.78717273000001</v>
      </c>
      <c r="I171" s="123">
        <v>5148.81929975</v>
      </c>
      <c r="J171" s="123">
        <v>291.40055255999994</v>
      </c>
      <c r="K171" s="123">
        <v>17.72387037</v>
      </c>
      <c r="L171" s="123">
        <v>203.37664221</v>
      </c>
      <c r="M171" s="123">
        <v>56.432664529999997</v>
      </c>
      <c r="N171" s="123">
        <v>749.13315424999985</v>
      </c>
      <c r="O171" s="123">
        <v>556.29126337000002</v>
      </c>
      <c r="P171" s="123">
        <v>134.47108702</v>
      </c>
      <c r="Q171" s="123">
        <v>45.206354939999997</v>
      </c>
      <c r="R171" s="123">
        <v>1002.9740587199999</v>
      </c>
      <c r="S171" s="123">
        <v>120.92052829000001</v>
      </c>
      <c r="T171" s="123">
        <v>35.716779070000001</v>
      </c>
      <c r="U171" s="123"/>
      <c r="V171" s="123"/>
    </row>
    <row r="172" spans="1:22">
      <c r="A172" s="15">
        <v>45444</v>
      </c>
      <c r="B172" s="123">
        <v>17229.309459470001</v>
      </c>
      <c r="C172" s="123">
        <v>2284.8268802299999</v>
      </c>
      <c r="D172" s="123">
        <v>80.974250459999993</v>
      </c>
      <c r="E172" s="123">
        <v>5862.9518554700007</v>
      </c>
      <c r="F172" s="123">
        <v>378.12143141000001</v>
      </c>
      <c r="G172" s="123">
        <v>70.58855896</v>
      </c>
      <c r="H172" s="123">
        <v>389.50906626000005</v>
      </c>
      <c r="I172" s="123">
        <v>5208.9703292500008</v>
      </c>
      <c r="J172" s="123">
        <v>293.92280094</v>
      </c>
      <c r="K172" s="123">
        <v>17.926224089999998</v>
      </c>
      <c r="L172" s="123">
        <v>177.57755917000003</v>
      </c>
      <c r="M172" s="123">
        <v>23.644730989999999</v>
      </c>
      <c r="N172" s="123">
        <v>777.75411297999995</v>
      </c>
      <c r="O172" s="123">
        <v>534.13852240999995</v>
      </c>
      <c r="P172" s="123">
        <v>159.74078211</v>
      </c>
      <c r="Q172" s="123">
        <v>40.502307260000002</v>
      </c>
      <c r="R172" s="123">
        <v>806.77449685999989</v>
      </c>
      <c r="S172" s="123">
        <v>85.892921209999997</v>
      </c>
      <c r="T172" s="123">
        <v>35.492629409999999</v>
      </c>
      <c r="U172" s="123"/>
      <c r="V172" s="123"/>
    </row>
    <row r="173" spans="1:22">
      <c r="A173" s="15">
        <v>45474</v>
      </c>
      <c r="B173" s="123">
        <v>17775.10483643</v>
      </c>
      <c r="C173" s="123">
        <v>2121.9147127400001</v>
      </c>
      <c r="D173" s="123">
        <v>83.083085729999993</v>
      </c>
      <c r="E173" s="123">
        <v>6722.8251647100005</v>
      </c>
      <c r="F173" s="123">
        <v>367.29120829999999</v>
      </c>
      <c r="G173" s="123">
        <v>75.539765510000009</v>
      </c>
      <c r="H173" s="123">
        <v>376.33282343000002</v>
      </c>
      <c r="I173" s="123">
        <v>5030.4017378400004</v>
      </c>
      <c r="J173" s="123">
        <v>251.32531553999999</v>
      </c>
      <c r="K173" s="123">
        <v>19.373565230000001</v>
      </c>
      <c r="L173" s="123">
        <v>193.23266574000002</v>
      </c>
      <c r="M173" s="123">
        <v>23.845184450000001</v>
      </c>
      <c r="N173" s="123">
        <v>781.17740642000012</v>
      </c>
      <c r="O173" s="123">
        <v>682.39075816000002</v>
      </c>
      <c r="P173" s="123">
        <v>151.15802141999998</v>
      </c>
      <c r="Q173" s="123">
        <v>34.181351929999998</v>
      </c>
      <c r="R173" s="123">
        <v>745.48579586999995</v>
      </c>
      <c r="S173" s="123">
        <v>74.129401660000013</v>
      </c>
      <c r="T173" s="123">
        <v>41.416871750000006</v>
      </c>
      <c r="U173" s="123"/>
      <c r="V173" s="123"/>
    </row>
    <row r="174" spans="1:22">
      <c r="A174" s="15">
        <v>45505</v>
      </c>
      <c r="B174" s="123">
        <v>18169.027832239997</v>
      </c>
      <c r="C174" s="123">
        <v>2045.6798813999997</v>
      </c>
      <c r="D174" s="123">
        <v>75.827783650000001</v>
      </c>
      <c r="E174" s="123">
        <v>6720.88814121</v>
      </c>
      <c r="F174" s="123">
        <v>414.72253500999994</v>
      </c>
      <c r="G174" s="123">
        <v>65.962910690000001</v>
      </c>
      <c r="H174" s="123">
        <v>318.19559596999994</v>
      </c>
      <c r="I174" s="123">
        <v>5576.5700026499999</v>
      </c>
      <c r="J174" s="123">
        <v>224.88451262999999</v>
      </c>
      <c r="K174" s="123">
        <v>19.465629040000003</v>
      </c>
      <c r="L174" s="123">
        <v>181.20031334000001</v>
      </c>
      <c r="M174" s="123">
        <v>23.667735880000002</v>
      </c>
      <c r="N174" s="123">
        <v>798.41800684999998</v>
      </c>
      <c r="O174" s="123">
        <v>533.68209162000005</v>
      </c>
      <c r="P174" s="123">
        <v>143.08902656000004</v>
      </c>
      <c r="Q174" s="123">
        <v>40.82420595</v>
      </c>
      <c r="R174" s="123">
        <v>805.18395580999993</v>
      </c>
      <c r="S174" s="123">
        <v>140.89508791999998</v>
      </c>
      <c r="T174" s="123">
        <v>39.870416060000004</v>
      </c>
      <c r="U174" s="123"/>
      <c r="V174" s="123"/>
    </row>
    <row r="175" spans="1:22">
      <c r="A175" s="15">
        <v>45536</v>
      </c>
      <c r="B175" s="123">
        <v>18035.700383089999</v>
      </c>
      <c r="C175" s="123">
        <v>2055.7857668299998</v>
      </c>
      <c r="D175" s="123">
        <v>79.921728290000004</v>
      </c>
      <c r="E175" s="123">
        <v>6706.9526700700007</v>
      </c>
      <c r="F175" s="123">
        <v>449.86951915000003</v>
      </c>
      <c r="G175" s="123">
        <v>71.199640360000004</v>
      </c>
      <c r="H175" s="123">
        <v>410.37483342999997</v>
      </c>
      <c r="I175" s="123">
        <v>5206.5160810899997</v>
      </c>
      <c r="J175" s="123">
        <v>214.66227396000002</v>
      </c>
      <c r="K175" s="123">
        <v>19.536037270000001</v>
      </c>
      <c r="L175" s="123">
        <v>160.79738826000005</v>
      </c>
      <c r="M175" s="123">
        <v>31.516592579999998</v>
      </c>
      <c r="N175" s="123">
        <v>844.65127955999992</v>
      </c>
      <c r="O175" s="123">
        <v>617.00493242000005</v>
      </c>
      <c r="P175" s="123">
        <v>142.03572471999999</v>
      </c>
      <c r="Q175" s="123">
        <v>40.786147749999998</v>
      </c>
      <c r="R175" s="123">
        <v>779.8224477399998</v>
      </c>
      <c r="S175" s="123">
        <v>165.43945047</v>
      </c>
      <c r="T175" s="123">
        <v>38.827869139999997</v>
      </c>
      <c r="U175" s="123"/>
      <c r="V175" s="123"/>
    </row>
    <row r="176" spans="1:22">
      <c r="A176" s="15">
        <v>45566</v>
      </c>
      <c r="B176" s="123">
        <v>19718.662147519994</v>
      </c>
      <c r="C176" s="123">
        <v>2261.5878210299998</v>
      </c>
      <c r="D176" s="123">
        <v>82.17414737</v>
      </c>
      <c r="E176" s="123">
        <v>6937.9576107699995</v>
      </c>
      <c r="F176" s="123">
        <v>479.52143618000002</v>
      </c>
      <c r="G176" s="123">
        <v>161.99478282999999</v>
      </c>
      <c r="H176" s="123">
        <v>371.29996796</v>
      </c>
      <c r="I176" s="123">
        <v>6100.4006596999998</v>
      </c>
      <c r="J176" s="123">
        <v>257.81664036000001</v>
      </c>
      <c r="K176" s="123">
        <v>18.092871029999998</v>
      </c>
      <c r="L176" s="123">
        <v>164.63622003</v>
      </c>
      <c r="M176" s="123">
        <v>46.275323159999999</v>
      </c>
      <c r="N176" s="123">
        <v>898.34072435999997</v>
      </c>
      <c r="O176" s="123">
        <v>770.25343016999989</v>
      </c>
      <c r="P176" s="123">
        <v>133.04618705999999</v>
      </c>
      <c r="Q176" s="123">
        <v>43.904910489999999</v>
      </c>
      <c r="R176" s="123">
        <v>778.19648393</v>
      </c>
      <c r="S176" s="123">
        <v>176.86047085999996</v>
      </c>
      <c r="T176" s="123">
        <v>36.302460230000008</v>
      </c>
      <c r="U176" s="123"/>
      <c r="V176" s="123"/>
    </row>
    <row r="177" spans="1:22">
      <c r="A177" s="15">
        <v>45597</v>
      </c>
      <c r="B177" s="123">
        <v>20377.4706142</v>
      </c>
      <c r="C177" s="123">
        <v>2421.7247847899998</v>
      </c>
      <c r="D177" s="123">
        <v>70.649114989999987</v>
      </c>
      <c r="E177" s="123">
        <v>7087.3419951899996</v>
      </c>
      <c r="F177" s="123">
        <v>430.73310370000002</v>
      </c>
      <c r="G177" s="123">
        <v>82.596801760000005</v>
      </c>
      <c r="H177" s="123">
        <v>535.34431063</v>
      </c>
      <c r="I177" s="123">
        <v>6504.6855442800006</v>
      </c>
      <c r="J177" s="123">
        <v>241.05766405</v>
      </c>
      <c r="K177" s="123">
        <v>17.904902679999999</v>
      </c>
      <c r="L177" s="123">
        <v>173.18913979999999</v>
      </c>
      <c r="M177" s="123">
        <v>36.482773350000002</v>
      </c>
      <c r="N177" s="123">
        <v>867.57204594999996</v>
      </c>
      <c r="O177" s="123">
        <v>735.11368923999999</v>
      </c>
      <c r="P177" s="123">
        <v>137.74192388000003</v>
      </c>
      <c r="Q177" s="123">
        <v>49.037739549999991</v>
      </c>
      <c r="R177" s="123">
        <v>811.39126895000004</v>
      </c>
      <c r="S177" s="123">
        <v>133.59246369000002</v>
      </c>
      <c r="T177" s="123">
        <v>41.311347720000008</v>
      </c>
      <c r="U177" s="123"/>
      <c r="V177" s="123"/>
    </row>
    <row r="178" spans="1:22">
      <c r="A178" s="15">
        <v>45627</v>
      </c>
      <c r="B178" s="123">
        <v>23000.042832879997</v>
      </c>
      <c r="C178" s="123">
        <v>2579.49141581</v>
      </c>
      <c r="D178" s="123">
        <v>83.074249179999995</v>
      </c>
      <c r="E178" s="123">
        <v>8642.0822005500013</v>
      </c>
      <c r="F178" s="123">
        <v>551.2035467799999</v>
      </c>
      <c r="G178" s="123">
        <v>78.332177639999998</v>
      </c>
      <c r="H178" s="123">
        <v>947.41254681999999</v>
      </c>
      <c r="I178" s="123">
        <v>6549.4693419499999</v>
      </c>
      <c r="J178" s="123">
        <v>298.93284668000001</v>
      </c>
      <c r="K178" s="123">
        <v>19.376274170000002</v>
      </c>
      <c r="L178" s="123">
        <v>151.75462027000003</v>
      </c>
      <c r="M178" s="123">
        <v>35.055781640000006</v>
      </c>
      <c r="N178" s="123">
        <v>765.07256039000004</v>
      </c>
      <c r="O178" s="123">
        <v>759.35568146000003</v>
      </c>
      <c r="P178" s="123">
        <v>373.85433238000002</v>
      </c>
      <c r="Q178" s="123">
        <v>45.208473600000005</v>
      </c>
      <c r="R178" s="123">
        <v>963.37647506000008</v>
      </c>
      <c r="S178" s="123">
        <v>118.89360841</v>
      </c>
      <c r="T178" s="123">
        <v>38.096700089999999</v>
      </c>
      <c r="U178" s="123"/>
      <c r="V178" s="123"/>
    </row>
    <row r="179" spans="1:22">
      <c r="A179" s="15">
        <v>45658</v>
      </c>
      <c r="B179" s="123">
        <v>20810.14424121</v>
      </c>
      <c r="C179" s="123">
        <v>2562.3363289499998</v>
      </c>
      <c r="D179" s="123">
        <v>72.410387369999995</v>
      </c>
      <c r="E179" s="123">
        <v>6612.7954543399992</v>
      </c>
      <c r="F179" s="123">
        <v>673.37005590000012</v>
      </c>
      <c r="G179" s="123">
        <v>53.925637710000011</v>
      </c>
      <c r="H179" s="123">
        <v>834.97744180000007</v>
      </c>
      <c r="I179" s="123">
        <v>6780.7672604600002</v>
      </c>
      <c r="J179" s="123">
        <v>211.21086565999997</v>
      </c>
      <c r="K179" s="123">
        <v>20.689142179999997</v>
      </c>
      <c r="L179" s="123">
        <v>182.69149500999998</v>
      </c>
      <c r="M179" s="123">
        <v>35.79888708</v>
      </c>
      <c r="N179" s="123">
        <v>752.80878200999996</v>
      </c>
      <c r="O179" s="123">
        <v>821.53074087999994</v>
      </c>
      <c r="P179" s="123">
        <v>180.44615190000002</v>
      </c>
      <c r="Q179" s="123">
        <v>54.533212330000005</v>
      </c>
      <c r="R179" s="123">
        <v>762.91641768999989</v>
      </c>
      <c r="S179" s="123">
        <v>156.48595849999998</v>
      </c>
      <c r="T179" s="123">
        <v>40.450021440000008</v>
      </c>
      <c r="U179" s="123"/>
      <c r="V179" s="123"/>
    </row>
    <row r="180" spans="1:22">
      <c r="A180" s="15">
        <v>45689</v>
      </c>
      <c r="B180" s="123">
        <v>20523.639501869999</v>
      </c>
      <c r="C180" s="123">
        <v>2857.9161405699997</v>
      </c>
      <c r="D180" s="123">
        <v>72.619842390000002</v>
      </c>
      <c r="E180" s="123">
        <v>6077.2505008499993</v>
      </c>
      <c r="F180" s="123">
        <v>760.50473038999996</v>
      </c>
      <c r="G180" s="123">
        <v>58.592230600000001</v>
      </c>
      <c r="H180" s="123">
        <v>696.20474316000002</v>
      </c>
      <c r="I180" s="123">
        <v>6872.1073092399993</v>
      </c>
      <c r="J180" s="123">
        <v>193.11771887</v>
      </c>
      <c r="K180" s="123">
        <v>20.886235510000002</v>
      </c>
      <c r="L180" s="123">
        <v>178.08713339999997</v>
      </c>
      <c r="M180" s="123">
        <v>35.507859249999996</v>
      </c>
      <c r="N180" s="123">
        <v>771.81300888999999</v>
      </c>
      <c r="O180" s="123">
        <v>685.51555483999994</v>
      </c>
      <c r="P180" s="123">
        <v>136.76128838999998</v>
      </c>
      <c r="Q180" s="123">
        <v>53.818089960000002</v>
      </c>
      <c r="R180" s="123">
        <v>850.31884074000004</v>
      </c>
      <c r="S180" s="123">
        <v>161.51996208000003</v>
      </c>
      <c r="T180" s="123">
        <v>41.098312739999997</v>
      </c>
      <c r="U180" s="123"/>
      <c r="V180" s="123"/>
    </row>
    <row r="181" spans="1:22">
      <c r="A181" s="15">
        <v>45717</v>
      </c>
      <c r="B181" s="123">
        <v>20985.18557546</v>
      </c>
      <c r="C181" s="123">
        <v>2876.0868887199999</v>
      </c>
      <c r="D181" s="123">
        <v>60.790453670000005</v>
      </c>
      <c r="E181" s="123">
        <v>6714.3119187299999</v>
      </c>
      <c r="F181" s="123">
        <v>802.21899441999994</v>
      </c>
      <c r="G181" s="123">
        <v>71.15432036</v>
      </c>
      <c r="H181" s="123">
        <v>673.03436577000002</v>
      </c>
      <c r="I181" s="123">
        <v>6830.6535120000008</v>
      </c>
      <c r="J181" s="123">
        <v>233.42522975</v>
      </c>
      <c r="K181" s="123">
        <v>21.989018250000001</v>
      </c>
      <c r="L181" s="123">
        <v>277.08958591000004</v>
      </c>
      <c r="M181" s="123">
        <v>33.653133709999999</v>
      </c>
      <c r="N181" s="123">
        <v>760.88976972000012</v>
      </c>
      <c r="O181" s="123">
        <v>468.87579218999997</v>
      </c>
      <c r="P181" s="123">
        <v>140.37869641999998</v>
      </c>
      <c r="Q181" s="123">
        <v>52.637670559999997</v>
      </c>
      <c r="R181" s="123">
        <v>779.02803774999995</v>
      </c>
      <c r="S181" s="123">
        <v>147.95887739</v>
      </c>
      <c r="T181" s="123">
        <v>41.009310140000004</v>
      </c>
      <c r="U181" s="123"/>
      <c r="V181" s="123"/>
    </row>
    <row r="182" spans="1:22">
      <c r="A182" s="15">
        <v>45748</v>
      </c>
      <c r="B182" s="123">
        <v>21774.885157490004</v>
      </c>
      <c r="C182" s="123">
        <v>2992.4546617700003</v>
      </c>
      <c r="D182" s="123">
        <v>65.727431350000003</v>
      </c>
      <c r="E182" s="123">
        <v>7730.6959472400013</v>
      </c>
      <c r="F182" s="123">
        <v>916.22503778999999</v>
      </c>
      <c r="G182" s="123">
        <v>63.785103020000001</v>
      </c>
      <c r="H182" s="123">
        <v>648.84354170999995</v>
      </c>
      <c r="I182" s="123">
        <v>6390.1414775599997</v>
      </c>
      <c r="J182" s="123">
        <v>212.74050137999996</v>
      </c>
      <c r="K182" s="123">
        <v>20.13511828</v>
      </c>
      <c r="L182" s="123">
        <v>291.54165954999996</v>
      </c>
      <c r="M182" s="123">
        <v>33.539299829999997</v>
      </c>
      <c r="N182" s="123">
        <v>660.41614711</v>
      </c>
      <c r="O182" s="123">
        <v>558.75699773999997</v>
      </c>
      <c r="P182" s="123">
        <v>146.93947155000001</v>
      </c>
      <c r="Q182" s="123">
        <v>48.684040289999999</v>
      </c>
      <c r="R182" s="123">
        <v>811.65994333000015</v>
      </c>
      <c r="S182" s="123">
        <v>139.70421585999998</v>
      </c>
      <c r="T182" s="123">
        <v>42.894562130000004</v>
      </c>
      <c r="U182" s="123"/>
      <c r="V182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hidden="1" outlineLevel="1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 hidden="1" outlineLevel="1" collapsed="1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 hidden="1" outlineLevel="1" collapsed="1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 hidden="1" outlineLevel="1" collapsed="1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 hidden="1" outlineLevel="1" collapsed="1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 hidden="1" outlineLevel="1" collapsed="1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 hidden="1" outlineLevel="1" collapsed="1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 hidden="1" outlineLevel="1" collapsed="1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 hidden="1" outlineLevel="1" collapsed="1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 hidden="1" outlineLevel="1" collapsed="1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 hidden="1" outlineLevel="1" collapsed="1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 hidden="1" outlineLevel="1" collapsed="1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 hidden="1" outlineLevel="1" collapsed="1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  <row r="170" spans="1:31" ht="13.8" collapsed="1">
      <c r="A170" s="15">
        <v>45383</v>
      </c>
      <c r="B170" s="50">
        <v>19.581900000000001</v>
      </c>
      <c r="C170" s="50">
        <v>19.591999999999999</v>
      </c>
      <c r="D170" s="50">
        <v>19.581399999999999</v>
      </c>
      <c r="E170" s="50">
        <v>18.734500000000001</v>
      </c>
      <c r="F170" s="50">
        <v>21.751100000000001</v>
      </c>
      <c r="G170" s="50">
        <v>21</v>
      </c>
      <c r="H170" s="50">
        <v>20.9541</v>
      </c>
      <c r="I170" s="50">
        <v>19.591999999999999</v>
      </c>
      <c r="J170" s="50">
        <v>21.0304</v>
      </c>
      <c r="K170" s="50">
        <v>20.465399999999999</v>
      </c>
      <c r="L170" s="50">
        <v>22.345400000000001</v>
      </c>
      <c r="M170" s="50">
        <v>21</v>
      </c>
      <c r="N170" s="50">
        <v>6.5049000000000001</v>
      </c>
      <c r="O170" s="50">
        <v>0</v>
      </c>
      <c r="P170" s="50">
        <v>6.5049000000000001</v>
      </c>
      <c r="Q170" s="50">
        <v>6.5705999999999998</v>
      </c>
      <c r="R170" s="50">
        <v>5.9255000000000004</v>
      </c>
      <c r="S170" s="50" t="s">
        <v>126</v>
      </c>
      <c r="T170" s="50">
        <v>6.7881</v>
      </c>
      <c r="U170" s="50">
        <v>0</v>
      </c>
      <c r="V170" s="50">
        <v>6.7881</v>
      </c>
      <c r="W170" s="50">
        <v>6.7961</v>
      </c>
      <c r="X170" s="50">
        <v>2.5099999999999998</v>
      </c>
      <c r="Y170" s="50">
        <v>0</v>
      </c>
      <c r="Z170" s="50">
        <v>5.8551000000000002</v>
      </c>
      <c r="AA170" s="50">
        <v>0</v>
      </c>
      <c r="AB170" s="50">
        <v>5.8551000000000002</v>
      </c>
      <c r="AC170" s="50">
        <v>5.7980999999999998</v>
      </c>
      <c r="AD170" s="50">
        <v>5.97</v>
      </c>
      <c r="AE170" s="50">
        <v>0</v>
      </c>
    </row>
    <row r="171" spans="1:31" ht="13.8">
      <c r="A171" s="15">
        <v>45413</v>
      </c>
      <c r="B171" s="50">
        <v>16.268799999999999</v>
      </c>
      <c r="C171" s="50">
        <v>19.965499999999999</v>
      </c>
      <c r="D171" s="50">
        <v>15.9824</v>
      </c>
      <c r="E171" s="50">
        <v>15.919600000000001</v>
      </c>
      <c r="F171" s="50">
        <v>16.375800000000002</v>
      </c>
      <c r="G171" s="50">
        <v>21</v>
      </c>
      <c r="H171" s="50">
        <v>19.144300000000001</v>
      </c>
      <c r="I171" s="50">
        <v>19.965499999999999</v>
      </c>
      <c r="J171" s="50">
        <v>19.060700000000001</v>
      </c>
      <c r="K171" s="50">
        <v>18.703600000000002</v>
      </c>
      <c r="L171" s="50">
        <v>21.683900000000001</v>
      </c>
      <c r="M171" s="50">
        <v>21</v>
      </c>
      <c r="N171" s="50">
        <v>6.2023000000000001</v>
      </c>
      <c r="O171" s="50">
        <v>0</v>
      </c>
      <c r="P171" s="50">
        <v>6.2023000000000001</v>
      </c>
      <c r="Q171" s="50">
        <v>6.2624000000000004</v>
      </c>
      <c r="R171" s="50">
        <v>5.9526000000000003</v>
      </c>
      <c r="S171" s="50" t="s">
        <v>126</v>
      </c>
      <c r="T171" s="50">
        <v>6.9307999999999996</v>
      </c>
      <c r="U171" s="50">
        <v>0</v>
      </c>
      <c r="V171" s="50">
        <v>6.9307999999999996</v>
      </c>
      <c r="W171" s="50">
        <v>6.9715999999999996</v>
      </c>
      <c r="X171" s="50">
        <v>2.5099999999999998</v>
      </c>
      <c r="Y171" s="50">
        <v>0</v>
      </c>
      <c r="Z171" s="50">
        <v>5.7282000000000002</v>
      </c>
      <c r="AA171" s="50">
        <v>0</v>
      </c>
      <c r="AB171" s="50">
        <v>5.7282000000000002</v>
      </c>
      <c r="AC171" s="50">
        <v>5.5955000000000004</v>
      </c>
      <c r="AD171" s="50">
        <v>6.0179</v>
      </c>
      <c r="AE171" s="50">
        <v>0</v>
      </c>
    </row>
    <row r="172" spans="1:31" ht="13.8">
      <c r="A172" s="15">
        <v>45444</v>
      </c>
      <c r="B172" s="50">
        <v>15.9396</v>
      </c>
      <c r="C172" s="50">
        <v>18.8369</v>
      </c>
      <c r="D172" s="50">
        <v>15.7591</v>
      </c>
      <c r="E172" s="50">
        <v>15.577500000000001</v>
      </c>
      <c r="F172" s="50">
        <v>16.790700000000001</v>
      </c>
      <c r="G172" s="50">
        <v>14.752599999999999</v>
      </c>
      <c r="H172" s="50">
        <v>18.664300000000001</v>
      </c>
      <c r="I172" s="50">
        <v>18.8369</v>
      </c>
      <c r="J172" s="50">
        <v>18.650300000000001</v>
      </c>
      <c r="K172" s="50">
        <v>18.7288</v>
      </c>
      <c r="L172" s="50">
        <v>18.8994</v>
      </c>
      <c r="M172" s="50">
        <v>14.752599999999999</v>
      </c>
      <c r="N172" s="50">
        <v>6.2771999999999997</v>
      </c>
      <c r="O172" s="50">
        <v>0</v>
      </c>
      <c r="P172" s="50">
        <v>6.2771999999999997</v>
      </c>
      <c r="Q172" s="50">
        <v>6.2990000000000004</v>
      </c>
      <c r="R172" s="50">
        <v>6.1109</v>
      </c>
      <c r="S172" s="50" t="s">
        <v>126</v>
      </c>
      <c r="T172" s="50">
        <v>6.6071999999999997</v>
      </c>
      <c r="U172" s="50">
        <v>0</v>
      </c>
      <c r="V172" s="50">
        <v>6.6071999999999997</v>
      </c>
      <c r="W172" s="50">
        <v>6.6071999999999997</v>
      </c>
      <c r="X172" s="50">
        <v>0</v>
      </c>
      <c r="Y172" s="50">
        <v>0</v>
      </c>
      <c r="Z172" s="50">
        <v>5.7003000000000004</v>
      </c>
      <c r="AA172" s="50">
        <v>0</v>
      </c>
      <c r="AB172" s="50">
        <v>5.7003000000000004</v>
      </c>
      <c r="AC172" s="50">
        <v>5.5087999999999999</v>
      </c>
      <c r="AD172" s="50">
        <v>6.1109</v>
      </c>
      <c r="AE172" s="50">
        <v>0</v>
      </c>
    </row>
    <row r="173" spans="1:31" ht="13.8">
      <c r="A173" s="15">
        <v>45474</v>
      </c>
      <c r="B173" s="50">
        <v>17.515000000000001</v>
      </c>
      <c r="C173" s="50">
        <v>19.919499999999999</v>
      </c>
      <c r="D173" s="50">
        <v>17.4358</v>
      </c>
      <c r="E173" s="50">
        <v>16.317</v>
      </c>
      <c r="F173" s="50">
        <v>20.524799999999999</v>
      </c>
      <c r="G173" s="50">
        <v>16.997599999999998</v>
      </c>
      <c r="H173" s="50">
        <v>18.403400000000001</v>
      </c>
      <c r="I173" s="50">
        <v>19.919499999999999</v>
      </c>
      <c r="J173" s="50">
        <v>18.349399999999999</v>
      </c>
      <c r="K173" s="50">
        <v>17.407499999999999</v>
      </c>
      <c r="L173" s="50">
        <v>20.731000000000002</v>
      </c>
      <c r="M173" s="50">
        <v>16.997599999999998</v>
      </c>
      <c r="N173" s="50">
        <v>6.2107000000000001</v>
      </c>
      <c r="O173" s="50">
        <v>0</v>
      </c>
      <c r="P173" s="50">
        <v>6.2107000000000001</v>
      </c>
      <c r="Q173" s="50">
        <v>6.2484999999999999</v>
      </c>
      <c r="R173" s="50">
        <v>5.4557000000000002</v>
      </c>
      <c r="S173" s="50" t="s">
        <v>126</v>
      </c>
      <c r="T173" s="50">
        <v>5.9401999999999999</v>
      </c>
      <c r="U173" s="50">
        <v>0</v>
      </c>
      <c r="V173" s="50">
        <v>5.9401999999999999</v>
      </c>
      <c r="W173" s="50">
        <v>6.0328999999999997</v>
      </c>
      <c r="X173" s="50">
        <v>2.5099999999999998</v>
      </c>
      <c r="Y173" s="50">
        <v>0</v>
      </c>
      <c r="Z173" s="50">
        <v>6.3173000000000004</v>
      </c>
      <c r="AA173" s="50">
        <v>0</v>
      </c>
      <c r="AB173" s="50">
        <v>6.3173000000000004</v>
      </c>
      <c r="AC173" s="50">
        <v>6.3361000000000001</v>
      </c>
      <c r="AD173" s="50">
        <v>6</v>
      </c>
      <c r="AE173" s="50">
        <v>0</v>
      </c>
    </row>
    <row r="174" spans="1:31" ht="13.8">
      <c r="A174" s="15">
        <v>45505</v>
      </c>
      <c r="B174" s="50">
        <v>16.210100000000001</v>
      </c>
      <c r="C174" s="50">
        <v>18.4621</v>
      </c>
      <c r="D174" s="50">
        <v>16.038799999999998</v>
      </c>
      <c r="E174" s="50">
        <v>15.911099999999999</v>
      </c>
      <c r="F174" s="50">
        <v>16.735099999999999</v>
      </c>
      <c r="G174" s="50">
        <v>19.6554</v>
      </c>
      <c r="H174" s="50">
        <v>16.997199999999999</v>
      </c>
      <c r="I174" s="50">
        <v>18.4621</v>
      </c>
      <c r="J174" s="50">
        <v>16.876200000000001</v>
      </c>
      <c r="K174" s="50">
        <v>16.651499999999999</v>
      </c>
      <c r="L174" s="50">
        <v>18.310700000000001</v>
      </c>
      <c r="M174" s="50">
        <v>19.6554</v>
      </c>
      <c r="N174" s="50">
        <v>6.2491000000000003</v>
      </c>
      <c r="O174" s="50">
        <v>0</v>
      </c>
      <c r="P174" s="50">
        <v>6.2491000000000003</v>
      </c>
      <c r="Q174" s="50">
        <v>6.3662000000000001</v>
      </c>
      <c r="R174" s="50">
        <v>5.8143000000000002</v>
      </c>
      <c r="S174" s="50" t="s">
        <v>126</v>
      </c>
      <c r="T174" s="50">
        <v>7.242</v>
      </c>
      <c r="U174" s="50">
        <v>0</v>
      </c>
      <c r="V174" s="50">
        <v>7.242</v>
      </c>
      <c r="W174" s="50">
        <v>7.4009999999999998</v>
      </c>
      <c r="X174" s="50">
        <v>2.5099999999999998</v>
      </c>
      <c r="Y174" s="50">
        <v>0</v>
      </c>
      <c r="Z174" s="50">
        <v>5.9604999999999997</v>
      </c>
      <c r="AA174" s="50">
        <v>0</v>
      </c>
      <c r="AB174" s="50">
        <v>5.9604999999999997</v>
      </c>
      <c r="AC174" s="50">
        <v>5.9706000000000001</v>
      </c>
      <c r="AD174" s="50">
        <v>5.9324000000000003</v>
      </c>
      <c r="AE174" s="50">
        <v>0</v>
      </c>
    </row>
    <row r="175" spans="1:31" ht="13.8">
      <c r="A175" s="15">
        <v>45536</v>
      </c>
      <c r="B175" s="50">
        <v>13.9247</v>
      </c>
      <c r="C175" s="50">
        <v>19.492899999999999</v>
      </c>
      <c r="D175" s="50">
        <v>13.7281</v>
      </c>
      <c r="E175" s="50">
        <v>15.8355</v>
      </c>
      <c r="F175" s="50">
        <v>12.820499999999999</v>
      </c>
      <c r="G175" s="50">
        <v>5.2786</v>
      </c>
      <c r="H175" s="50">
        <v>17.876799999999999</v>
      </c>
      <c r="I175" s="50">
        <v>19.492899999999999</v>
      </c>
      <c r="J175" s="50">
        <v>17.790299999999998</v>
      </c>
      <c r="K175" s="50">
        <v>17.5152</v>
      </c>
      <c r="L175" s="50">
        <v>19.1508</v>
      </c>
      <c r="M175" s="50">
        <v>18.221699999999998</v>
      </c>
      <c r="N175" s="50">
        <v>5.8194999999999997</v>
      </c>
      <c r="O175" s="50">
        <v>0</v>
      </c>
      <c r="P175" s="50">
        <v>5.8194999999999997</v>
      </c>
      <c r="Q175" s="50">
        <v>6.6220999999999997</v>
      </c>
      <c r="R175" s="50">
        <v>5.9236000000000004</v>
      </c>
      <c r="S175" s="50">
        <v>5.16</v>
      </c>
      <c r="T175" s="50">
        <v>6.7755000000000001</v>
      </c>
      <c r="U175" s="50">
        <v>0</v>
      </c>
      <c r="V175" s="50">
        <v>6.7755000000000001</v>
      </c>
      <c r="W175" s="50">
        <v>6.7847</v>
      </c>
      <c r="X175" s="50">
        <v>2.5099999999999998</v>
      </c>
      <c r="Y175" s="50">
        <v>0</v>
      </c>
      <c r="Z175" s="50">
        <v>5.4676999999999998</v>
      </c>
      <c r="AA175" s="50">
        <v>0</v>
      </c>
      <c r="AB175" s="50">
        <v>5.4676999999999998</v>
      </c>
      <c r="AC175" s="50">
        <v>4.9724000000000004</v>
      </c>
      <c r="AD175" s="50">
        <v>5.9302000000000001</v>
      </c>
      <c r="AE175" s="50">
        <v>5.16</v>
      </c>
    </row>
    <row r="176" spans="1:31" ht="13.8">
      <c r="A176" s="15">
        <v>45566</v>
      </c>
      <c r="B176" s="50">
        <v>16.068999999999999</v>
      </c>
      <c r="C176" s="50">
        <v>18.8385</v>
      </c>
      <c r="D176" s="50">
        <v>15.970499999999999</v>
      </c>
      <c r="E176" s="50">
        <v>15.826700000000001</v>
      </c>
      <c r="F176" s="50">
        <v>18.610700000000001</v>
      </c>
      <c r="G176" s="50">
        <v>6.5461999999999998</v>
      </c>
      <c r="H176" s="50">
        <v>18.3413</v>
      </c>
      <c r="I176" s="50">
        <v>18.8385</v>
      </c>
      <c r="J176" s="50">
        <v>18.319400000000002</v>
      </c>
      <c r="K176" s="50">
        <v>17.827999999999999</v>
      </c>
      <c r="L176" s="50">
        <v>19.811900000000001</v>
      </c>
      <c r="M176" s="50">
        <v>19.826899999999998</v>
      </c>
      <c r="N176" s="50">
        <v>6.1650999999999998</v>
      </c>
      <c r="O176" s="50">
        <v>0.01</v>
      </c>
      <c r="P176" s="50">
        <v>6.1650999999999998</v>
      </c>
      <c r="Q176" s="50">
        <v>6.2727000000000004</v>
      </c>
      <c r="R176" s="50">
        <v>6.1031000000000004</v>
      </c>
      <c r="S176" s="50">
        <v>5.9</v>
      </c>
      <c r="T176" s="50">
        <v>6.2516999999999996</v>
      </c>
      <c r="U176" s="50">
        <v>0.01</v>
      </c>
      <c r="V176" s="50">
        <v>6.2516999999999996</v>
      </c>
      <c r="W176" s="50">
        <v>6.4722</v>
      </c>
      <c r="X176" s="50">
        <v>0</v>
      </c>
      <c r="Y176" s="50">
        <v>5.9</v>
      </c>
      <c r="Z176" s="50">
        <v>6.0153999999999996</v>
      </c>
      <c r="AA176" s="50">
        <v>0</v>
      </c>
      <c r="AB176" s="50">
        <v>6.0153999999999996</v>
      </c>
      <c r="AC176" s="50">
        <v>5.9833999999999996</v>
      </c>
      <c r="AD176" s="50">
        <v>6.1031000000000004</v>
      </c>
      <c r="AE176" s="50">
        <v>0</v>
      </c>
    </row>
    <row r="177" spans="1:31" ht="13.8">
      <c r="A177" s="15">
        <v>45597</v>
      </c>
      <c r="B177" s="50">
        <v>15.6595</v>
      </c>
      <c r="C177" s="50">
        <v>18.6798</v>
      </c>
      <c r="D177" s="50">
        <v>15.523400000000001</v>
      </c>
      <c r="E177" s="50">
        <v>15.851699999999999</v>
      </c>
      <c r="F177" s="50">
        <v>14.9444</v>
      </c>
      <c r="G177" s="50">
        <v>5.67</v>
      </c>
      <c r="H177" s="50">
        <v>16.760400000000001</v>
      </c>
      <c r="I177" s="50">
        <v>18.6798</v>
      </c>
      <c r="J177" s="50">
        <v>16.663799999999998</v>
      </c>
      <c r="K177" s="50">
        <v>16.773599999999998</v>
      </c>
      <c r="L177" s="50">
        <v>16.434200000000001</v>
      </c>
      <c r="M177" s="50">
        <v>0</v>
      </c>
      <c r="N177" s="50">
        <v>5.81</v>
      </c>
      <c r="O177" s="50">
        <v>0</v>
      </c>
      <c r="P177" s="50">
        <v>5.81</v>
      </c>
      <c r="Q177" s="50">
        <v>5.6604999999999999</v>
      </c>
      <c r="R177" s="50">
        <v>5.9862000000000002</v>
      </c>
      <c r="S177" s="50">
        <v>5.67</v>
      </c>
      <c r="T177" s="50">
        <v>5.9584999999999999</v>
      </c>
      <c r="U177" s="50">
        <v>0</v>
      </c>
      <c r="V177" s="50">
        <v>5.9584999999999999</v>
      </c>
      <c r="W177" s="50">
        <v>0</v>
      </c>
      <c r="X177" s="50">
        <v>5.9584999999999999</v>
      </c>
      <c r="Y177" s="50">
        <v>0</v>
      </c>
      <c r="Z177" s="50">
        <v>5.8015999999999996</v>
      </c>
      <c r="AA177" s="50">
        <v>0</v>
      </c>
      <c r="AB177" s="50">
        <v>5.8015999999999996</v>
      </c>
      <c r="AC177" s="50">
        <v>5.6604999999999999</v>
      </c>
      <c r="AD177" s="50">
        <v>5.9898999999999996</v>
      </c>
      <c r="AE177" s="50">
        <v>5.67</v>
      </c>
    </row>
    <row r="178" spans="1:31" ht="13.8">
      <c r="A178" s="15">
        <v>45627</v>
      </c>
      <c r="B178" s="50">
        <v>15.8759</v>
      </c>
      <c r="C178" s="50">
        <v>18.623699999999999</v>
      </c>
      <c r="D178" s="50">
        <v>15.736599999999999</v>
      </c>
      <c r="E178" s="50">
        <v>15.981400000000001</v>
      </c>
      <c r="F178" s="50">
        <v>15.632</v>
      </c>
      <c r="G178" s="50">
        <v>7.2760999999999996</v>
      </c>
      <c r="H178" s="50">
        <v>16.841200000000001</v>
      </c>
      <c r="I178" s="50">
        <v>18.623699999999999</v>
      </c>
      <c r="J178" s="50">
        <v>16.741199999999999</v>
      </c>
      <c r="K178" s="50">
        <v>16.472000000000001</v>
      </c>
      <c r="L178" s="50">
        <v>17.9116</v>
      </c>
      <c r="M178" s="50">
        <v>19.999199999999998</v>
      </c>
      <c r="N178" s="50">
        <v>6.3186</v>
      </c>
      <c r="O178" s="50">
        <v>0</v>
      </c>
      <c r="P178" s="50">
        <v>6.3186</v>
      </c>
      <c r="Q178" s="50">
        <v>5.9844999999999997</v>
      </c>
      <c r="R178" s="50">
        <v>6.5667999999999997</v>
      </c>
      <c r="S178" s="50">
        <v>6.4109999999999996</v>
      </c>
      <c r="T178" s="50">
        <v>6.4787999999999997</v>
      </c>
      <c r="U178" s="50">
        <v>0</v>
      </c>
      <c r="V178" s="50">
        <v>6.4787999999999997</v>
      </c>
      <c r="W178" s="50">
        <v>0</v>
      </c>
      <c r="X178" s="50">
        <v>6.4787999999999997</v>
      </c>
      <c r="Y178" s="50">
        <v>0</v>
      </c>
      <c r="Z178" s="50">
        <v>6.2801999999999998</v>
      </c>
      <c r="AA178" s="50">
        <v>0</v>
      </c>
      <c r="AB178" s="50">
        <v>6.2801999999999998</v>
      </c>
      <c r="AC178" s="50">
        <v>5.9844999999999997</v>
      </c>
      <c r="AD178" s="50">
        <v>6.6375000000000002</v>
      </c>
      <c r="AE178" s="50">
        <v>6.4109999999999996</v>
      </c>
    </row>
    <row r="179" spans="1:31" ht="13.8">
      <c r="A179" s="15">
        <v>45658</v>
      </c>
      <c r="B179" s="50">
        <v>16.7806</v>
      </c>
      <c r="C179" s="50">
        <v>19.861699999999999</v>
      </c>
      <c r="D179" s="50">
        <v>16.717400000000001</v>
      </c>
      <c r="E179" s="50">
        <v>15.418799999999999</v>
      </c>
      <c r="F179" s="50">
        <v>19.0776</v>
      </c>
      <c r="G179" s="50">
        <v>7.8651999999999997</v>
      </c>
      <c r="H179" s="50">
        <v>17.9206</v>
      </c>
      <c r="I179" s="50">
        <v>19.861699999999999</v>
      </c>
      <c r="J179" s="50">
        <v>17.876300000000001</v>
      </c>
      <c r="K179" s="50">
        <v>16.6113</v>
      </c>
      <c r="L179" s="50">
        <v>19.346900000000002</v>
      </c>
      <c r="M179" s="50">
        <v>18.932200000000002</v>
      </c>
      <c r="N179" s="50">
        <v>6.6199000000000003</v>
      </c>
      <c r="O179" s="50">
        <v>0.01</v>
      </c>
      <c r="P179" s="50">
        <v>6.6199000000000003</v>
      </c>
      <c r="Q179" s="50">
        <v>6.7980999999999998</v>
      </c>
      <c r="R179" s="50">
        <v>5.7648000000000001</v>
      </c>
      <c r="S179" s="50">
        <v>6.45</v>
      </c>
      <c r="T179" s="50">
        <v>6.9390999999999998</v>
      </c>
      <c r="U179" s="50">
        <v>0.01</v>
      </c>
      <c r="V179" s="50">
        <v>6.9390999999999998</v>
      </c>
      <c r="W179" s="50">
        <v>7.3676000000000004</v>
      </c>
      <c r="X179" s="50">
        <v>4.7878999999999996</v>
      </c>
      <c r="Y179" s="50">
        <v>6.45</v>
      </c>
      <c r="Z179" s="50">
        <v>5.9516999999999998</v>
      </c>
      <c r="AA179" s="50">
        <v>0</v>
      </c>
      <c r="AB179" s="50">
        <v>5.9516999999999998</v>
      </c>
      <c r="AC179" s="50">
        <v>5.9396000000000004</v>
      </c>
      <c r="AD179" s="50">
        <v>6</v>
      </c>
      <c r="AE179" s="50">
        <v>0</v>
      </c>
    </row>
    <row r="180" spans="1:31" ht="13.8">
      <c r="A180" s="15">
        <v>45689</v>
      </c>
      <c r="B180" s="50">
        <v>15.4696</v>
      </c>
      <c r="C180" s="50">
        <v>18.986799999999999</v>
      </c>
      <c r="D180" s="50">
        <v>15.3408</v>
      </c>
      <c r="E180" s="50">
        <v>16.1006</v>
      </c>
      <c r="F180" s="50">
        <v>13.720599999999999</v>
      </c>
      <c r="G180" s="50">
        <v>13.4945</v>
      </c>
      <c r="H180" s="50">
        <v>17.090299999999999</v>
      </c>
      <c r="I180" s="50">
        <v>18.986799999999999</v>
      </c>
      <c r="J180" s="50">
        <v>17.008500000000002</v>
      </c>
      <c r="K180" s="50">
        <v>17.015699999999999</v>
      </c>
      <c r="L180" s="50">
        <v>17.889700000000001</v>
      </c>
      <c r="M180" s="50">
        <v>13.4945</v>
      </c>
      <c r="N180" s="50">
        <v>5.9644000000000004</v>
      </c>
      <c r="O180" s="50">
        <v>0</v>
      </c>
      <c r="P180" s="50">
        <v>5.9644000000000004</v>
      </c>
      <c r="Q180" s="50">
        <v>6.1940999999999997</v>
      </c>
      <c r="R180" s="50">
        <v>5.8213999999999997</v>
      </c>
      <c r="S180" s="50" t="s">
        <v>126</v>
      </c>
      <c r="T180" s="50">
        <v>7.0198999999999998</v>
      </c>
      <c r="U180" s="50">
        <v>0</v>
      </c>
      <c r="V180" s="50">
        <v>7.0198999999999998</v>
      </c>
      <c r="W180" s="50">
        <v>7.1878000000000002</v>
      </c>
      <c r="X180" s="50">
        <v>4.1237000000000004</v>
      </c>
      <c r="Y180" s="50">
        <v>0</v>
      </c>
      <c r="Z180" s="50">
        <v>5.8311999999999999</v>
      </c>
      <c r="AA180" s="50">
        <v>0</v>
      </c>
      <c r="AB180" s="50">
        <v>5.8311999999999999</v>
      </c>
      <c r="AC180" s="50">
        <v>5.8151999999999999</v>
      </c>
      <c r="AD180" s="50">
        <v>5.8384999999999998</v>
      </c>
      <c r="AE180" s="50">
        <v>0</v>
      </c>
    </row>
    <row r="181" spans="1:31" ht="13.8">
      <c r="A181" s="15">
        <v>45717</v>
      </c>
      <c r="B181" s="50">
        <v>14.838699999999999</v>
      </c>
      <c r="C181" s="50">
        <v>18.131599999999999</v>
      </c>
      <c r="D181" s="50">
        <v>14.727399999999999</v>
      </c>
      <c r="E181" s="50">
        <v>15.335800000000001</v>
      </c>
      <c r="F181" s="50">
        <v>13.379300000000001</v>
      </c>
      <c r="G181" s="50">
        <v>14.605700000000001</v>
      </c>
      <c r="H181" s="50">
        <v>17.072800000000001</v>
      </c>
      <c r="I181" s="50">
        <v>18.131599999999999</v>
      </c>
      <c r="J181" s="50">
        <v>17.0274</v>
      </c>
      <c r="K181" s="50">
        <v>16.885899999999999</v>
      </c>
      <c r="L181" s="50">
        <v>17.534700000000001</v>
      </c>
      <c r="M181" s="50">
        <v>14.605700000000001</v>
      </c>
      <c r="N181" s="50">
        <v>6.1696</v>
      </c>
      <c r="O181" s="50">
        <v>0</v>
      </c>
      <c r="P181" s="50">
        <v>6.1696</v>
      </c>
      <c r="Q181" s="50">
        <v>6.3947000000000003</v>
      </c>
      <c r="R181" s="50">
        <v>5.9640000000000004</v>
      </c>
      <c r="S181" s="50" t="s">
        <v>126</v>
      </c>
      <c r="T181" s="50">
        <v>6.4465000000000003</v>
      </c>
      <c r="U181" s="50">
        <v>0</v>
      </c>
      <c r="V181" s="50">
        <v>6.4465000000000003</v>
      </c>
      <c r="W181" s="50">
        <v>6.6600999999999999</v>
      </c>
      <c r="X181" s="50">
        <v>6.1139000000000001</v>
      </c>
      <c r="Y181" s="50">
        <v>0</v>
      </c>
      <c r="Z181" s="50">
        <v>5.8289</v>
      </c>
      <c r="AA181" s="50">
        <v>0</v>
      </c>
      <c r="AB181" s="50">
        <v>5.8289</v>
      </c>
      <c r="AC181" s="50">
        <v>5.7647000000000004</v>
      </c>
      <c r="AD181" s="50">
        <v>5.8585000000000003</v>
      </c>
      <c r="AE181" s="50">
        <v>0</v>
      </c>
    </row>
    <row r="182" spans="1:31" ht="13.8">
      <c r="A182" s="15">
        <v>45748</v>
      </c>
      <c r="B182" s="50">
        <v>16.901900000000001</v>
      </c>
      <c r="C182" s="50">
        <v>19.293800000000001</v>
      </c>
      <c r="D182" s="50">
        <v>16.845500000000001</v>
      </c>
      <c r="E182" s="50">
        <v>15.816700000000001</v>
      </c>
      <c r="F182" s="50">
        <v>17.8657</v>
      </c>
      <c r="G182" s="50">
        <v>17.117899999999999</v>
      </c>
      <c r="H182" s="50">
        <v>17.9344</v>
      </c>
      <c r="I182" s="50">
        <v>19.293800000000001</v>
      </c>
      <c r="J182" s="50">
        <v>17.8992</v>
      </c>
      <c r="K182" s="50">
        <v>17.303699999999999</v>
      </c>
      <c r="L182" s="50">
        <v>18.450600000000001</v>
      </c>
      <c r="M182" s="50">
        <v>17.117899999999999</v>
      </c>
      <c r="N182" s="50">
        <v>6.202</v>
      </c>
      <c r="O182" s="50">
        <v>0</v>
      </c>
      <c r="P182" s="50">
        <v>6.202</v>
      </c>
      <c r="Q182" s="50">
        <v>6.2088000000000001</v>
      </c>
      <c r="R182" s="50">
        <v>6.1829000000000001</v>
      </c>
      <c r="S182" s="50" t="s">
        <v>126</v>
      </c>
      <c r="T182" s="50">
        <v>6.3205</v>
      </c>
      <c r="U182" s="50">
        <v>0</v>
      </c>
      <c r="V182" s="50">
        <v>6.3205</v>
      </c>
      <c r="W182" s="50">
        <v>6.3715999999999999</v>
      </c>
      <c r="X182" s="50">
        <v>6.2046000000000001</v>
      </c>
      <c r="Y182" s="50">
        <v>0</v>
      </c>
      <c r="Z182" s="50">
        <v>5.6581999999999999</v>
      </c>
      <c r="AA182" s="50">
        <v>0</v>
      </c>
      <c r="AB182" s="50">
        <v>5.6581999999999999</v>
      </c>
      <c r="AC182" s="50">
        <v>5.6539999999999999</v>
      </c>
      <c r="AD182" s="50">
        <v>5.7168999999999999</v>
      </c>
      <c r="AE182" s="50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hidden="1" outlineLevel="1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 hidden="1" outlineLevel="1" collapsed="1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 hidden="1" outlineLevel="1" collapsed="1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 hidden="1" outlineLevel="1" collapsed="1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 hidden="1" outlineLevel="1" collapsed="1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 hidden="1" outlineLevel="1" collapsed="1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 hidden="1" outlineLevel="1" collapsed="1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 hidden="1" outlineLevel="1" collapsed="1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 hidden="1" outlineLevel="1" collapsed="1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 hidden="1" outlineLevel="1" collapsed="1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 hidden="1" outlineLevel="1" collapsed="1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 hidden="1" outlineLevel="1" collapsed="1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 hidden="1" outlineLevel="1" collapsed="1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  <row r="170" spans="1:19" collapsed="1">
      <c r="A170" s="15">
        <v>45383</v>
      </c>
      <c r="B170" s="50">
        <v>35.325800000000001</v>
      </c>
      <c r="C170" s="50">
        <v>42.400500000000001</v>
      </c>
      <c r="D170" s="50">
        <v>34.287799999999997</v>
      </c>
      <c r="E170" s="50">
        <v>35.759700000000002</v>
      </c>
      <c r="F170" s="50">
        <v>24.319600000000001</v>
      </c>
      <c r="G170" s="50">
        <v>25.6587</v>
      </c>
      <c r="H170" s="50">
        <v>35.3215</v>
      </c>
      <c r="I170" s="50">
        <v>42.3904</v>
      </c>
      <c r="J170" s="50">
        <v>34.287799999999997</v>
      </c>
      <c r="K170" s="50">
        <v>35.759700000000002</v>
      </c>
      <c r="L170" s="50">
        <v>24.319600000000001</v>
      </c>
      <c r="M170" s="50">
        <v>25.6587</v>
      </c>
      <c r="N170" s="50">
        <v>45.3613</v>
      </c>
      <c r="O170" s="50">
        <v>45.3613</v>
      </c>
      <c r="P170" s="50">
        <v>0</v>
      </c>
      <c r="Q170" s="50">
        <v>0</v>
      </c>
      <c r="R170" s="50">
        <v>0</v>
      </c>
      <c r="S170" s="50" t="s">
        <v>126</v>
      </c>
    </row>
    <row r="171" spans="1:19">
      <c r="A171" s="15">
        <v>45413</v>
      </c>
      <c r="B171" s="50">
        <v>36.623399999999997</v>
      </c>
      <c r="C171" s="50">
        <v>42.809199999999997</v>
      </c>
      <c r="D171" s="50">
        <v>35.639600000000002</v>
      </c>
      <c r="E171" s="50">
        <v>37.109299999999998</v>
      </c>
      <c r="F171" s="50">
        <v>24.67</v>
      </c>
      <c r="G171" s="50">
        <v>21.4665</v>
      </c>
      <c r="H171" s="50">
        <v>36.621000000000002</v>
      </c>
      <c r="I171" s="50">
        <v>42.801400000000001</v>
      </c>
      <c r="J171" s="50">
        <v>35.639600000000002</v>
      </c>
      <c r="K171" s="50">
        <v>37.109299999999998</v>
      </c>
      <c r="L171" s="50">
        <v>24.67</v>
      </c>
      <c r="M171" s="50">
        <v>21.4665</v>
      </c>
      <c r="N171" s="50">
        <v>47.581099999999999</v>
      </c>
      <c r="O171" s="50">
        <v>47.581099999999999</v>
      </c>
      <c r="P171" s="50">
        <v>0</v>
      </c>
      <c r="Q171" s="50">
        <v>0</v>
      </c>
      <c r="R171" s="50">
        <v>0</v>
      </c>
      <c r="S171" s="50" t="s">
        <v>126</v>
      </c>
    </row>
    <row r="172" spans="1:19">
      <c r="A172" s="15">
        <v>45444</v>
      </c>
      <c r="B172" s="50">
        <v>36.432899999999997</v>
      </c>
      <c r="C172" s="50">
        <v>43.541200000000003</v>
      </c>
      <c r="D172" s="50">
        <v>35.420699999999997</v>
      </c>
      <c r="E172" s="50">
        <v>36.775500000000001</v>
      </c>
      <c r="F172" s="50">
        <v>23.2807</v>
      </c>
      <c r="G172" s="50">
        <v>25.243400000000001</v>
      </c>
      <c r="H172" s="50">
        <v>36.430700000000002</v>
      </c>
      <c r="I172" s="50">
        <v>43.534500000000001</v>
      </c>
      <c r="J172" s="50">
        <v>35.420699999999997</v>
      </c>
      <c r="K172" s="50">
        <v>36.775500000000001</v>
      </c>
      <c r="L172" s="50">
        <v>23.2807</v>
      </c>
      <c r="M172" s="50">
        <v>25.243400000000001</v>
      </c>
      <c r="N172" s="50">
        <v>47.811700000000002</v>
      </c>
      <c r="O172" s="50">
        <v>47.814999999999998</v>
      </c>
      <c r="P172" s="50">
        <v>13.5</v>
      </c>
      <c r="Q172" s="50">
        <v>13.5</v>
      </c>
      <c r="R172" s="50">
        <v>0</v>
      </c>
      <c r="S172" s="50" t="s">
        <v>126</v>
      </c>
    </row>
    <row r="173" spans="1:19">
      <c r="A173" s="15">
        <v>45474</v>
      </c>
      <c r="B173" s="50">
        <v>35.4056</v>
      </c>
      <c r="C173" s="50">
        <v>43.280099999999997</v>
      </c>
      <c r="D173" s="50">
        <v>34.225499999999997</v>
      </c>
      <c r="E173" s="50">
        <v>35.4054</v>
      </c>
      <c r="F173" s="50">
        <v>24.7287</v>
      </c>
      <c r="G173" s="50">
        <v>24.6633</v>
      </c>
      <c r="H173" s="50">
        <v>35.399500000000003</v>
      </c>
      <c r="I173" s="50">
        <v>43.259300000000003</v>
      </c>
      <c r="J173" s="50">
        <v>34.225499999999997</v>
      </c>
      <c r="K173" s="50">
        <v>35.4054</v>
      </c>
      <c r="L173" s="50">
        <v>24.7287</v>
      </c>
      <c r="M173" s="50">
        <v>24.6633</v>
      </c>
      <c r="N173" s="50">
        <v>49.607199999999999</v>
      </c>
      <c r="O173" s="50">
        <v>49.607199999999999</v>
      </c>
      <c r="P173" s="50">
        <v>0</v>
      </c>
      <c r="Q173" s="50">
        <v>0</v>
      </c>
      <c r="R173" s="50">
        <v>0</v>
      </c>
      <c r="S173" s="50" t="s">
        <v>126</v>
      </c>
    </row>
    <row r="174" spans="1:19">
      <c r="A174" s="15">
        <v>45505</v>
      </c>
      <c r="B174" s="50">
        <v>36.521700000000003</v>
      </c>
      <c r="C174" s="50">
        <v>43.148000000000003</v>
      </c>
      <c r="D174" s="50">
        <v>35.543100000000003</v>
      </c>
      <c r="E174" s="50">
        <v>36.5274</v>
      </c>
      <c r="F174" s="50">
        <v>23.7409</v>
      </c>
      <c r="G174" s="50">
        <v>28.819299999999998</v>
      </c>
      <c r="H174" s="50">
        <v>36.516399999999997</v>
      </c>
      <c r="I174" s="50">
        <v>43.128100000000003</v>
      </c>
      <c r="J174" s="50">
        <v>35.543100000000003</v>
      </c>
      <c r="K174" s="50">
        <v>36.5274</v>
      </c>
      <c r="L174" s="50">
        <v>23.7409</v>
      </c>
      <c r="M174" s="50">
        <v>28.819299999999998</v>
      </c>
      <c r="N174" s="50">
        <v>49.167299999999997</v>
      </c>
      <c r="O174" s="50">
        <v>49.167299999999997</v>
      </c>
      <c r="P174" s="50">
        <v>0</v>
      </c>
      <c r="Q174" s="50">
        <v>0</v>
      </c>
      <c r="R174" s="50">
        <v>0</v>
      </c>
      <c r="S174" s="50" t="s">
        <v>126</v>
      </c>
    </row>
    <row r="175" spans="1:19">
      <c r="A175" s="15">
        <v>45536</v>
      </c>
      <c r="B175" s="50">
        <v>35.903799999999997</v>
      </c>
      <c r="C175" s="50">
        <v>43.093600000000002</v>
      </c>
      <c r="D175" s="50">
        <v>34.836399999999998</v>
      </c>
      <c r="E175" s="50">
        <v>35.841299999999997</v>
      </c>
      <c r="F175" s="50">
        <v>24.924199999999999</v>
      </c>
      <c r="G175" s="50">
        <v>26.025300000000001</v>
      </c>
      <c r="H175" s="50">
        <v>35.900700000000001</v>
      </c>
      <c r="I175" s="50">
        <v>43.086799999999997</v>
      </c>
      <c r="J175" s="50">
        <v>34.836399999999998</v>
      </c>
      <c r="K175" s="50">
        <v>35.841299999999997</v>
      </c>
      <c r="L175" s="50">
        <v>24.924199999999999</v>
      </c>
      <c r="M175" s="50">
        <v>26.025300000000001</v>
      </c>
      <c r="N175" s="50">
        <v>45.852800000000002</v>
      </c>
      <c r="O175" s="50">
        <v>45.852800000000002</v>
      </c>
      <c r="P175" s="50">
        <v>0</v>
      </c>
      <c r="Q175" s="50">
        <v>0</v>
      </c>
      <c r="R175" s="50">
        <v>0</v>
      </c>
      <c r="S175" s="50">
        <v>0</v>
      </c>
    </row>
    <row r="176" spans="1:19">
      <c r="A176" s="15">
        <v>45566</v>
      </c>
      <c r="B176" s="50">
        <v>36.254899999999999</v>
      </c>
      <c r="C176" s="50">
        <v>43.003999999999998</v>
      </c>
      <c r="D176" s="50">
        <v>35.2333</v>
      </c>
      <c r="E176" s="50">
        <v>36.5349</v>
      </c>
      <c r="F176" s="50">
        <v>24.923500000000001</v>
      </c>
      <c r="G176" s="50">
        <v>26.819299999999998</v>
      </c>
      <c r="H176" s="50">
        <v>36.253700000000002</v>
      </c>
      <c r="I176" s="50">
        <v>42.999600000000001</v>
      </c>
      <c r="J176" s="50">
        <v>35.2333</v>
      </c>
      <c r="K176" s="50">
        <v>36.5349</v>
      </c>
      <c r="L176" s="50">
        <v>24.923500000000001</v>
      </c>
      <c r="M176" s="50">
        <v>26.819299999999998</v>
      </c>
      <c r="N176" s="50">
        <v>49.538699999999999</v>
      </c>
      <c r="O176" s="50">
        <v>49.538699999999999</v>
      </c>
      <c r="P176" s="50">
        <v>0</v>
      </c>
      <c r="Q176" s="50">
        <v>0</v>
      </c>
      <c r="R176" s="50">
        <v>0</v>
      </c>
      <c r="S176" s="50">
        <v>0</v>
      </c>
    </row>
    <row r="177" spans="1:19">
      <c r="A177" s="15">
        <v>45597</v>
      </c>
      <c r="B177" s="50">
        <v>35.353400000000001</v>
      </c>
      <c r="C177" s="50">
        <v>43.902200000000001</v>
      </c>
      <c r="D177" s="50">
        <v>34.221800000000002</v>
      </c>
      <c r="E177" s="50">
        <v>36.1798</v>
      </c>
      <c r="F177" s="50">
        <v>21.944900000000001</v>
      </c>
      <c r="G177" s="50">
        <v>22.481300000000001</v>
      </c>
      <c r="H177" s="50">
        <v>35.348799999999997</v>
      </c>
      <c r="I177" s="50">
        <v>43.896099999999997</v>
      </c>
      <c r="J177" s="50">
        <v>34.220300000000002</v>
      </c>
      <c r="K177" s="50">
        <v>36.178199999999997</v>
      </c>
      <c r="L177" s="50">
        <v>21.944900000000001</v>
      </c>
      <c r="M177" s="50">
        <v>22.481300000000001</v>
      </c>
      <c r="N177" s="50">
        <v>47.283099999999997</v>
      </c>
      <c r="O177" s="50">
        <v>46.1614</v>
      </c>
      <c r="P177" s="50">
        <v>52</v>
      </c>
      <c r="Q177" s="50">
        <v>52</v>
      </c>
      <c r="R177" s="50">
        <v>0</v>
      </c>
      <c r="S177" s="50">
        <v>0</v>
      </c>
    </row>
    <row r="178" spans="1:19">
      <c r="A178" s="15">
        <v>45627</v>
      </c>
      <c r="B178" s="50">
        <v>36.154699999999998</v>
      </c>
      <c r="C178" s="50">
        <v>43.400700000000001</v>
      </c>
      <c r="D178" s="50">
        <v>35.080399999999997</v>
      </c>
      <c r="E178" s="50">
        <v>36.377499999999998</v>
      </c>
      <c r="F178" s="50">
        <v>21.3428</v>
      </c>
      <c r="G178" s="50">
        <v>31.848199999999999</v>
      </c>
      <c r="H178" s="50">
        <v>36.154299999999999</v>
      </c>
      <c r="I178" s="50">
        <v>43.413499999999999</v>
      </c>
      <c r="J178" s="50">
        <v>35.080399999999997</v>
      </c>
      <c r="K178" s="50">
        <v>36.377499999999998</v>
      </c>
      <c r="L178" s="50">
        <v>21.3428</v>
      </c>
      <c r="M178" s="50">
        <v>31.848199999999999</v>
      </c>
      <c r="N178" s="50">
        <v>37.699199999999998</v>
      </c>
      <c r="O178" s="50">
        <v>37.699199999999998</v>
      </c>
      <c r="P178" s="50">
        <v>0</v>
      </c>
      <c r="Q178" s="50">
        <v>0</v>
      </c>
      <c r="R178" s="50">
        <v>0</v>
      </c>
      <c r="S178" s="50">
        <v>0</v>
      </c>
    </row>
    <row r="179" spans="1:19">
      <c r="A179" s="15">
        <v>45658</v>
      </c>
      <c r="B179" s="50">
        <v>35.775599999999997</v>
      </c>
      <c r="C179" s="50">
        <v>43.584499999999998</v>
      </c>
      <c r="D179" s="50">
        <v>34.730499999999999</v>
      </c>
      <c r="E179" s="50">
        <v>36.831600000000002</v>
      </c>
      <c r="F179" s="50">
        <v>23.963100000000001</v>
      </c>
      <c r="G179" s="50">
        <v>24.9864</v>
      </c>
      <c r="H179" s="50">
        <v>35.7789</v>
      </c>
      <c r="I179" s="50">
        <v>43.658900000000003</v>
      </c>
      <c r="J179" s="50">
        <v>34.730499999999999</v>
      </c>
      <c r="K179" s="50">
        <v>36.831600000000002</v>
      </c>
      <c r="L179" s="50">
        <v>23.963100000000001</v>
      </c>
      <c r="M179" s="50">
        <v>24.9864</v>
      </c>
      <c r="N179" s="50">
        <v>31.005700000000001</v>
      </c>
      <c r="O179" s="50">
        <v>31.005700000000001</v>
      </c>
      <c r="P179" s="50">
        <v>0</v>
      </c>
      <c r="Q179" s="50">
        <v>0</v>
      </c>
      <c r="R179" s="50">
        <v>0</v>
      </c>
      <c r="S179" s="50">
        <v>0</v>
      </c>
    </row>
    <row r="180" spans="1:19">
      <c r="A180" s="15">
        <v>45689</v>
      </c>
      <c r="B180" s="50">
        <v>36.953200000000002</v>
      </c>
      <c r="C180" s="50">
        <v>44.050199999999997</v>
      </c>
      <c r="D180" s="50">
        <v>35.929699999999997</v>
      </c>
      <c r="E180" s="50">
        <v>36.9711</v>
      </c>
      <c r="F180" s="50">
        <v>27.157900000000001</v>
      </c>
      <c r="G180" s="50">
        <v>26.247199999999999</v>
      </c>
      <c r="H180" s="50">
        <v>36.952199999999998</v>
      </c>
      <c r="I180" s="50">
        <v>44.046999999999997</v>
      </c>
      <c r="J180" s="50">
        <v>35.929699999999997</v>
      </c>
      <c r="K180" s="50">
        <v>36.9711</v>
      </c>
      <c r="L180" s="50">
        <v>27.157900000000001</v>
      </c>
      <c r="M180" s="50">
        <v>26.247199999999999</v>
      </c>
      <c r="N180" s="50">
        <v>49.122599999999998</v>
      </c>
      <c r="O180" s="50">
        <v>49.122599999999998</v>
      </c>
      <c r="P180" s="50">
        <v>0</v>
      </c>
      <c r="Q180" s="50">
        <v>0</v>
      </c>
      <c r="R180" s="50">
        <v>0</v>
      </c>
      <c r="S180" s="50" t="s">
        <v>126</v>
      </c>
    </row>
    <row r="181" spans="1:19">
      <c r="A181" s="15">
        <v>45717</v>
      </c>
      <c r="B181" s="50">
        <v>37.311799999999998</v>
      </c>
      <c r="C181" s="50">
        <v>43.260599999999997</v>
      </c>
      <c r="D181" s="50">
        <v>36.426600000000001</v>
      </c>
      <c r="E181" s="50">
        <v>37.325699999999998</v>
      </c>
      <c r="F181" s="50">
        <v>27.3795</v>
      </c>
      <c r="G181" s="50">
        <v>27.656199999999998</v>
      </c>
      <c r="H181" s="50">
        <v>37.310600000000001</v>
      </c>
      <c r="I181" s="50">
        <v>43.2575</v>
      </c>
      <c r="J181" s="50">
        <v>36.426600000000001</v>
      </c>
      <c r="K181" s="50">
        <v>37.325699999999998</v>
      </c>
      <c r="L181" s="50">
        <v>27.3795</v>
      </c>
      <c r="M181" s="50">
        <v>27.656199999999998</v>
      </c>
      <c r="N181" s="50">
        <v>46.151899999999998</v>
      </c>
      <c r="O181" s="50">
        <v>46.151899999999998</v>
      </c>
      <c r="P181" s="50">
        <v>0</v>
      </c>
      <c r="Q181" s="50">
        <v>0</v>
      </c>
      <c r="R181" s="50">
        <v>0</v>
      </c>
      <c r="S181" s="50" t="s">
        <v>126</v>
      </c>
    </row>
    <row r="182" spans="1:19">
      <c r="A182" s="15">
        <v>45748</v>
      </c>
      <c r="B182" s="50">
        <v>35.556699999999999</v>
      </c>
      <c r="C182" s="50">
        <v>42.557499999999997</v>
      </c>
      <c r="D182" s="50">
        <v>34.573700000000002</v>
      </c>
      <c r="E182" s="50">
        <v>36.820300000000003</v>
      </c>
      <c r="F182" s="50">
        <v>23.7607</v>
      </c>
      <c r="G182" s="50">
        <v>25.456299999999999</v>
      </c>
      <c r="H182" s="50">
        <v>35.592300000000002</v>
      </c>
      <c r="I182" s="50">
        <v>42.9343</v>
      </c>
      <c r="J182" s="50">
        <v>34.573700000000002</v>
      </c>
      <c r="K182" s="50">
        <v>36.820300000000003</v>
      </c>
      <c r="L182" s="50">
        <v>23.7607</v>
      </c>
      <c r="M182" s="50">
        <v>25.456299999999999</v>
      </c>
      <c r="N182" s="50">
        <v>11.3118</v>
      </c>
      <c r="O182" s="50">
        <v>11.3118</v>
      </c>
      <c r="P182" s="50">
        <v>0</v>
      </c>
      <c r="Q182" s="50">
        <v>0</v>
      </c>
      <c r="R182" s="50">
        <v>0</v>
      </c>
      <c r="S182" s="50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 hidden="1" outlineLevel="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 hidden="1" outlineLevel="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 hidden="1" outlineLevel="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 hidden="1" outlineLevel="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 hidden="1" outlineLevel="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 hidden="1" outlineLevel="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 hidden="1" outlineLevel="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 hidden="1" outlineLevel="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 hidden="1" outlineLevel="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 hidden="1" outlineLevel="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 hidden="1" outlineLevel="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 hidden="1" outlineLevel="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 hidden="1" outlineLevel="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  <row r="170" spans="1:21">
      <c r="A170" s="15">
        <v>45383</v>
      </c>
      <c r="B170" s="50">
        <v>19.581900000000001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19.581935086880605</v>
      </c>
    </row>
    <row r="171" spans="1:21">
      <c r="A171" s="15">
        <v>45413</v>
      </c>
      <c r="B171" s="50">
        <v>16.268799999999999</v>
      </c>
      <c r="C171" s="50">
        <v>0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16.268825262790166</v>
      </c>
    </row>
    <row r="172" spans="1:21">
      <c r="A172" s="15">
        <v>45444</v>
      </c>
      <c r="B172" s="50">
        <v>15.9396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15.939576394738182</v>
      </c>
    </row>
    <row r="173" spans="1:21">
      <c r="A173" s="15">
        <v>45474</v>
      </c>
      <c r="B173" s="50">
        <v>17.515000000000001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17.514998068907243</v>
      </c>
    </row>
    <row r="174" spans="1:21">
      <c r="A174" s="15">
        <v>45505</v>
      </c>
      <c r="B174" s="50">
        <v>16.210100000000001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16.210045956775836</v>
      </c>
    </row>
    <row r="175" spans="1:21">
      <c r="A175" s="15">
        <v>45536</v>
      </c>
      <c r="B175" s="50">
        <v>13.9247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13.92475344929322</v>
      </c>
    </row>
    <row r="176" spans="1:21">
      <c r="A176" s="15">
        <v>45566</v>
      </c>
      <c r="B176" s="50">
        <v>15.968500000000001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15.968456157551431</v>
      </c>
    </row>
    <row r="177" spans="1:21">
      <c r="A177" s="15">
        <v>45597</v>
      </c>
      <c r="B177" s="50">
        <v>15.7339</v>
      </c>
      <c r="C177" s="50">
        <v>0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15.733879995226548</v>
      </c>
    </row>
    <row r="178" spans="1:21">
      <c r="A178" s="15">
        <v>45627</v>
      </c>
      <c r="B178" s="50">
        <v>15.9206</v>
      </c>
      <c r="C178" s="50">
        <v>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15.920598973042759</v>
      </c>
    </row>
    <row r="179" spans="1:21">
      <c r="A179" s="15">
        <v>45658</v>
      </c>
      <c r="B179" s="50">
        <v>16.304600000000001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16.304620896390478</v>
      </c>
    </row>
    <row r="180" spans="1:21">
      <c r="A180" s="15">
        <v>45689</v>
      </c>
      <c r="B180" s="50">
        <v>15.720700000000001</v>
      </c>
      <c r="C180" s="50">
        <v>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15.720604426557934</v>
      </c>
    </row>
    <row r="181" spans="1:21">
      <c r="A181" s="15">
        <v>45717</v>
      </c>
      <c r="B181" s="50">
        <v>15.0367</v>
      </c>
      <c r="C181" s="50">
        <v>0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15.036748480779767</v>
      </c>
    </row>
    <row r="182" spans="1:21">
      <c r="A182" s="15">
        <v>45748</v>
      </c>
      <c r="B182" s="50">
        <v>16.548100000000002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16.548058679102418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 hidden="1" outlineLevel="1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 hidden="1" outlineLevel="1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 hidden="1" outlineLevel="1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 hidden="1" outlineLevel="1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 hidden="1" outlineLevel="1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 hidden="1" outlineLevel="1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 hidden="1" outlineLevel="1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 hidden="1" outlineLevel="1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 hidden="1" outlineLevel="1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 hidden="1" outlineLevel="1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 hidden="1" outlineLevel="1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 hidden="1" outlineLevel="1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 hidden="1" outlineLevel="1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  <row r="170" spans="1:39">
      <c r="A170" s="15">
        <v>45383</v>
      </c>
      <c r="B170" s="50">
        <v>35.325800000000001</v>
      </c>
      <c r="C170" s="50">
        <v>38.199199999999998</v>
      </c>
      <c r="D170" s="50">
        <v>43.659399999999998</v>
      </c>
      <c r="E170" s="50">
        <v>37.268099999999997</v>
      </c>
      <c r="F170" s="50">
        <v>38.237299999999998</v>
      </c>
      <c r="G170" s="50">
        <v>24.941099999999999</v>
      </c>
      <c r="H170" s="50">
        <v>34.8202</v>
      </c>
      <c r="I170" s="50">
        <v>38.195399999999999</v>
      </c>
      <c r="J170" s="50">
        <v>43.653300000000002</v>
      </c>
      <c r="K170" s="50">
        <v>37.268099999999997</v>
      </c>
      <c r="L170" s="50">
        <v>38.237299999999998</v>
      </c>
      <c r="M170" s="50">
        <v>24.941099999999999</v>
      </c>
      <c r="N170" s="50">
        <v>34.8202</v>
      </c>
      <c r="O170" s="50">
        <v>45.3613</v>
      </c>
      <c r="P170" s="50">
        <v>45.3613</v>
      </c>
      <c r="Q170" s="50" t="s">
        <v>126</v>
      </c>
      <c r="R170" s="50" t="s">
        <v>126</v>
      </c>
      <c r="S170" s="50" t="s">
        <v>126</v>
      </c>
      <c r="T170" s="50" t="s">
        <v>126</v>
      </c>
      <c r="U170" s="50">
        <v>9.5640000000000001</v>
      </c>
      <c r="V170" s="50">
        <v>0</v>
      </c>
      <c r="W170" s="50">
        <v>9.5640000000000001</v>
      </c>
      <c r="X170" s="50">
        <v>0</v>
      </c>
      <c r="Y170" s="50">
        <v>15.8377</v>
      </c>
      <c r="Z170" s="50">
        <v>8.8709000000000007</v>
      </c>
      <c r="AA170" s="50">
        <v>9.5640000000000001</v>
      </c>
      <c r="AB170" s="50">
        <v>0</v>
      </c>
      <c r="AC170" s="50">
        <v>9.5640000000000001</v>
      </c>
      <c r="AD170" s="50">
        <v>0</v>
      </c>
      <c r="AE170" s="50">
        <v>15.8377</v>
      </c>
      <c r="AF170" s="50">
        <v>8.8709000000000007</v>
      </c>
      <c r="AG170" s="50">
        <v>0</v>
      </c>
      <c r="AH170" s="50">
        <v>0</v>
      </c>
      <c r="AI170" s="50" t="s">
        <v>126</v>
      </c>
      <c r="AJ170" s="50" t="s">
        <v>126</v>
      </c>
      <c r="AK170" s="50" t="s">
        <v>126</v>
      </c>
      <c r="AL170" s="50" t="s">
        <v>126</v>
      </c>
      <c r="AM170" s="50">
        <v>21.4787</v>
      </c>
    </row>
    <row r="171" spans="1:39">
      <c r="A171" s="15">
        <v>45413</v>
      </c>
      <c r="B171" s="50">
        <v>36.623399999999997</v>
      </c>
      <c r="C171" s="50">
        <v>38.050600000000003</v>
      </c>
      <c r="D171" s="50">
        <v>43.886899999999997</v>
      </c>
      <c r="E171" s="50">
        <v>37.079900000000002</v>
      </c>
      <c r="F171" s="50">
        <v>38.097000000000001</v>
      </c>
      <c r="G171" s="50">
        <v>24.985099999999999</v>
      </c>
      <c r="H171" s="50">
        <v>31.718</v>
      </c>
      <c r="I171" s="50">
        <v>38.048299999999998</v>
      </c>
      <c r="J171" s="50">
        <v>43.880699999999997</v>
      </c>
      <c r="K171" s="50">
        <v>37.079900000000002</v>
      </c>
      <c r="L171" s="50">
        <v>38.097000000000001</v>
      </c>
      <c r="M171" s="50">
        <v>24.985099999999999</v>
      </c>
      <c r="N171" s="50">
        <v>31.718</v>
      </c>
      <c r="O171" s="50">
        <v>47.581099999999999</v>
      </c>
      <c r="P171" s="50">
        <v>47.581099999999999</v>
      </c>
      <c r="Q171" s="50" t="s">
        <v>126</v>
      </c>
      <c r="R171" s="50" t="s">
        <v>126</v>
      </c>
      <c r="S171" s="50" t="s">
        <v>126</v>
      </c>
      <c r="T171" s="50" t="s">
        <v>126</v>
      </c>
      <c r="U171" s="50">
        <v>7.6174999999999997</v>
      </c>
      <c r="V171" s="50">
        <v>0</v>
      </c>
      <c r="W171" s="50">
        <v>7.6174999999999997</v>
      </c>
      <c r="X171" s="50">
        <v>0</v>
      </c>
      <c r="Y171" s="50">
        <v>0</v>
      </c>
      <c r="Z171" s="50">
        <v>7.6174999999999997</v>
      </c>
      <c r="AA171" s="50">
        <v>7.6174999999999997</v>
      </c>
      <c r="AB171" s="50">
        <v>0</v>
      </c>
      <c r="AC171" s="50">
        <v>7.6174999999999997</v>
      </c>
      <c r="AD171" s="50">
        <v>0</v>
      </c>
      <c r="AE171" s="50">
        <v>0</v>
      </c>
      <c r="AF171" s="50">
        <v>7.6174999999999997</v>
      </c>
      <c r="AG171" s="50">
        <v>0</v>
      </c>
      <c r="AH171" s="50">
        <v>0</v>
      </c>
      <c r="AI171" s="50" t="s">
        <v>126</v>
      </c>
      <c r="AJ171" s="50" t="s">
        <v>126</v>
      </c>
      <c r="AK171" s="50" t="s">
        <v>126</v>
      </c>
      <c r="AL171" s="50" t="s">
        <v>126</v>
      </c>
      <c r="AM171" s="50">
        <v>20.253399999999999</v>
      </c>
    </row>
    <row r="172" spans="1:39">
      <c r="A172" s="15">
        <v>45444</v>
      </c>
      <c r="B172" s="50">
        <v>36.432899999999997</v>
      </c>
      <c r="C172" s="50">
        <v>37.628900000000002</v>
      </c>
      <c r="D172" s="50">
        <v>43.808700000000002</v>
      </c>
      <c r="E172" s="50">
        <v>36.698500000000003</v>
      </c>
      <c r="F172" s="50">
        <v>37.535899999999998</v>
      </c>
      <c r="G172" s="50">
        <v>24.385000000000002</v>
      </c>
      <c r="H172" s="50">
        <v>40.982700000000001</v>
      </c>
      <c r="I172" s="50">
        <v>37.626800000000003</v>
      </c>
      <c r="J172" s="50">
        <v>43.802399999999999</v>
      </c>
      <c r="K172" s="50">
        <v>36.698500000000003</v>
      </c>
      <c r="L172" s="50">
        <v>37.535899999999998</v>
      </c>
      <c r="M172" s="50">
        <v>24.385000000000002</v>
      </c>
      <c r="N172" s="50">
        <v>40.982700000000001</v>
      </c>
      <c r="O172" s="50">
        <v>47.811700000000002</v>
      </c>
      <c r="P172" s="50">
        <v>47.814999999999998</v>
      </c>
      <c r="Q172" s="50">
        <v>13.5</v>
      </c>
      <c r="R172" s="50">
        <v>13.5</v>
      </c>
      <c r="S172" s="50" t="s">
        <v>126</v>
      </c>
      <c r="T172" s="50" t="s">
        <v>126</v>
      </c>
      <c r="U172" s="50">
        <v>9.5082000000000004</v>
      </c>
      <c r="V172" s="50">
        <v>0</v>
      </c>
      <c r="W172" s="50">
        <v>9.5082000000000004</v>
      </c>
      <c r="X172" s="50">
        <v>0</v>
      </c>
      <c r="Y172" s="50">
        <v>0</v>
      </c>
      <c r="Z172" s="50">
        <v>9.5082000000000004</v>
      </c>
      <c r="AA172" s="50">
        <v>9.5082000000000004</v>
      </c>
      <c r="AB172" s="50">
        <v>0</v>
      </c>
      <c r="AC172" s="50">
        <v>9.5082000000000004</v>
      </c>
      <c r="AD172" s="50">
        <v>0</v>
      </c>
      <c r="AE172" s="50">
        <v>0</v>
      </c>
      <c r="AF172" s="50">
        <v>9.5082000000000004</v>
      </c>
      <c r="AG172" s="50">
        <v>0</v>
      </c>
      <c r="AH172" s="50">
        <v>0</v>
      </c>
      <c r="AI172" s="50">
        <v>0</v>
      </c>
      <c r="AJ172" s="50">
        <v>0</v>
      </c>
      <c r="AK172" s="50" t="s">
        <v>126</v>
      </c>
      <c r="AL172" s="50" t="s">
        <v>126</v>
      </c>
      <c r="AM172" s="50">
        <v>19.817599999999999</v>
      </c>
    </row>
    <row r="173" spans="1:39">
      <c r="A173" s="15">
        <v>45474</v>
      </c>
      <c r="B173" s="50">
        <v>35.4056</v>
      </c>
      <c r="C173" s="50">
        <v>37.491999999999997</v>
      </c>
      <c r="D173" s="50">
        <v>44.354399999999998</v>
      </c>
      <c r="E173" s="50">
        <v>36.366799999999998</v>
      </c>
      <c r="F173" s="50">
        <v>36.8752</v>
      </c>
      <c r="G173" s="50">
        <v>27.0291</v>
      </c>
      <c r="H173" s="50">
        <v>38.338099999999997</v>
      </c>
      <c r="I173" s="50">
        <v>37.4861</v>
      </c>
      <c r="J173" s="50">
        <v>44.336199999999998</v>
      </c>
      <c r="K173" s="50">
        <v>36.366799999999998</v>
      </c>
      <c r="L173" s="50">
        <v>36.8752</v>
      </c>
      <c r="M173" s="50">
        <v>27.0291</v>
      </c>
      <c r="N173" s="50">
        <v>38.338099999999997</v>
      </c>
      <c r="O173" s="50">
        <v>49.607199999999999</v>
      </c>
      <c r="P173" s="50">
        <v>49.607199999999999</v>
      </c>
      <c r="Q173" s="50" t="s">
        <v>126</v>
      </c>
      <c r="R173" s="50" t="s">
        <v>126</v>
      </c>
      <c r="S173" s="50" t="s">
        <v>126</v>
      </c>
      <c r="T173" s="50" t="s">
        <v>126</v>
      </c>
      <c r="U173" s="50">
        <v>12.376300000000001</v>
      </c>
      <c r="V173" s="50">
        <v>0</v>
      </c>
      <c r="W173" s="50">
        <v>12.376300000000001</v>
      </c>
      <c r="X173" s="50">
        <v>0</v>
      </c>
      <c r="Y173" s="50">
        <v>23.37</v>
      </c>
      <c r="Z173" s="50">
        <v>12.1472</v>
      </c>
      <c r="AA173" s="50">
        <v>12.376300000000001</v>
      </c>
      <c r="AB173" s="50">
        <v>0</v>
      </c>
      <c r="AC173" s="50">
        <v>12.376300000000001</v>
      </c>
      <c r="AD173" s="50">
        <v>0</v>
      </c>
      <c r="AE173" s="50">
        <v>23.37</v>
      </c>
      <c r="AF173" s="50">
        <v>12.1472</v>
      </c>
      <c r="AG173" s="50">
        <v>0</v>
      </c>
      <c r="AH173" s="50">
        <v>0</v>
      </c>
      <c r="AI173" s="50" t="s">
        <v>126</v>
      </c>
      <c r="AJ173" s="50" t="s">
        <v>126</v>
      </c>
      <c r="AK173" s="50" t="s">
        <v>126</v>
      </c>
      <c r="AL173" s="50" t="s">
        <v>126</v>
      </c>
      <c r="AM173" s="50">
        <v>20.785900000000002</v>
      </c>
    </row>
    <row r="174" spans="1:39">
      <c r="A174" s="15">
        <v>45505</v>
      </c>
      <c r="B174" s="50">
        <v>36.521700000000003</v>
      </c>
      <c r="C174" s="50">
        <v>37.455199999999998</v>
      </c>
      <c r="D174" s="50">
        <v>44.404699999999998</v>
      </c>
      <c r="E174" s="50">
        <v>36.441200000000002</v>
      </c>
      <c r="F174" s="50">
        <v>37.210700000000003</v>
      </c>
      <c r="G174" s="50">
        <v>24.322600000000001</v>
      </c>
      <c r="H174" s="50">
        <v>39.545900000000003</v>
      </c>
      <c r="I174" s="50">
        <v>37.450000000000003</v>
      </c>
      <c r="J174" s="50">
        <v>44.387900000000002</v>
      </c>
      <c r="K174" s="50">
        <v>36.441200000000002</v>
      </c>
      <c r="L174" s="50">
        <v>37.210700000000003</v>
      </c>
      <c r="M174" s="50">
        <v>24.322600000000001</v>
      </c>
      <c r="N174" s="50">
        <v>39.545900000000003</v>
      </c>
      <c r="O174" s="50">
        <v>49.167299999999997</v>
      </c>
      <c r="P174" s="50">
        <v>49.167299999999997</v>
      </c>
      <c r="Q174" s="50" t="s">
        <v>126</v>
      </c>
      <c r="R174" s="50" t="s">
        <v>126</v>
      </c>
      <c r="S174" s="50" t="s">
        <v>126</v>
      </c>
      <c r="T174" s="50" t="s">
        <v>126</v>
      </c>
      <c r="U174" s="50">
        <v>8.1524000000000001</v>
      </c>
      <c r="V174" s="50">
        <v>0</v>
      </c>
      <c r="W174" s="50">
        <v>8.1524000000000001</v>
      </c>
      <c r="X174" s="50">
        <v>0</v>
      </c>
      <c r="Y174" s="50">
        <v>0</v>
      </c>
      <c r="Z174" s="50">
        <v>8.1524000000000001</v>
      </c>
      <c r="AA174" s="50">
        <v>8.1524000000000001</v>
      </c>
      <c r="AB174" s="50">
        <v>0</v>
      </c>
      <c r="AC174" s="50">
        <v>8.1524000000000001</v>
      </c>
      <c r="AD174" s="50">
        <v>0</v>
      </c>
      <c r="AE174" s="50">
        <v>0</v>
      </c>
      <c r="AF174" s="50">
        <v>8.1524000000000001</v>
      </c>
      <c r="AG174" s="50">
        <v>0</v>
      </c>
      <c r="AH174" s="50">
        <v>0</v>
      </c>
      <c r="AI174" s="50" t="s">
        <v>126</v>
      </c>
      <c r="AJ174" s="50" t="s">
        <v>126</v>
      </c>
      <c r="AK174" s="50" t="s">
        <v>126</v>
      </c>
      <c r="AL174" s="50" t="s">
        <v>126</v>
      </c>
      <c r="AM174" s="50">
        <v>20.578800000000001</v>
      </c>
    </row>
    <row r="175" spans="1:39">
      <c r="A175" s="15">
        <v>45536</v>
      </c>
      <c r="B175" s="50">
        <v>35.903799999999997</v>
      </c>
      <c r="C175" s="50">
        <v>37.407200000000003</v>
      </c>
      <c r="D175" s="50">
        <v>44.608199999999997</v>
      </c>
      <c r="E175" s="50">
        <v>36.323700000000002</v>
      </c>
      <c r="F175" s="50">
        <v>37.133899999999997</v>
      </c>
      <c r="G175" s="50">
        <v>24.978200000000001</v>
      </c>
      <c r="H175" s="50">
        <v>36.816499999999998</v>
      </c>
      <c r="I175" s="50">
        <v>37.404299999999999</v>
      </c>
      <c r="J175" s="50">
        <v>44.604999999999997</v>
      </c>
      <c r="K175" s="50">
        <v>36.323700000000002</v>
      </c>
      <c r="L175" s="50">
        <v>37.133899999999997</v>
      </c>
      <c r="M175" s="50">
        <v>24.978200000000001</v>
      </c>
      <c r="N175" s="50">
        <v>36.816499999999998</v>
      </c>
      <c r="O175" s="50">
        <v>45.852800000000002</v>
      </c>
      <c r="P175" s="50">
        <v>45.852800000000002</v>
      </c>
      <c r="Q175" s="50" t="s">
        <v>126</v>
      </c>
      <c r="R175" s="50" t="s">
        <v>126</v>
      </c>
      <c r="S175" s="50" t="s">
        <v>126</v>
      </c>
      <c r="T175" s="50" t="s">
        <v>126</v>
      </c>
      <c r="U175" s="50">
        <v>11.959099999999999</v>
      </c>
      <c r="V175" s="50">
        <v>0</v>
      </c>
      <c r="W175" s="50">
        <v>11.959099999999999</v>
      </c>
      <c r="X175" s="50">
        <v>0</v>
      </c>
      <c r="Y175" s="50">
        <v>0</v>
      </c>
      <c r="Z175" s="50">
        <v>11.959099999999999</v>
      </c>
      <c r="AA175" s="50">
        <v>11.959099999999999</v>
      </c>
      <c r="AB175" s="50">
        <v>0</v>
      </c>
      <c r="AC175" s="50">
        <v>11.959099999999999</v>
      </c>
      <c r="AD175" s="50">
        <v>0</v>
      </c>
      <c r="AE175" s="50">
        <v>0</v>
      </c>
      <c r="AF175" s="50">
        <v>11.959099999999999</v>
      </c>
      <c r="AG175" s="50">
        <v>0</v>
      </c>
      <c r="AH175" s="50">
        <v>0</v>
      </c>
      <c r="AI175" s="50" t="s">
        <v>126</v>
      </c>
      <c r="AJ175" s="50" t="s">
        <v>126</v>
      </c>
      <c r="AK175" s="50" t="s">
        <v>126</v>
      </c>
      <c r="AL175" s="50" t="s">
        <v>126</v>
      </c>
      <c r="AM175" s="50">
        <v>17.9983</v>
      </c>
    </row>
    <row r="176" spans="1:39">
      <c r="A176" s="15">
        <v>45566</v>
      </c>
      <c r="B176" s="50">
        <v>36.3765</v>
      </c>
      <c r="C176" s="50">
        <v>37.510300000000001</v>
      </c>
      <c r="D176" s="50">
        <v>44.900700000000001</v>
      </c>
      <c r="E176" s="50">
        <v>36.926299999999998</v>
      </c>
      <c r="F176" s="50">
        <v>37.223199999999999</v>
      </c>
      <c r="G176" s="50">
        <v>27.5214</v>
      </c>
      <c r="H176" s="50">
        <v>35.790799999999997</v>
      </c>
      <c r="I176" s="50">
        <v>37.509599999999999</v>
      </c>
      <c r="J176" s="50">
        <v>44.897300000000001</v>
      </c>
      <c r="K176" s="50">
        <v>36.926299999999998</v>
      </c>
      <c r="L176" s="50">
        <v>37.223199999999999</v>
      </c>
      <c r="M176" s="50">
        <v>27.5214</v>
      </c>
      <c r="N176" s="50">
        <v>35.790799999999997</v>
      </c>
      <c r="O176" s="50">
        <v>49.538699999999999</v>
      </c>
      <c r="P176" s="50">
        <v>49.538699999999999</v>
      </c>
      <c r="Q176" s="50" t="s">
        <v>126</v>
      </c>
      <c r="R176" s="50" t="s">
        <v>126</v>
      </c>
      <c r="S176" s="50" t="s">
        <v>126</v>
      </c>
      <c r="T176" s="50" t="s">
        <v>126</v>
      </c>
      <c r="U176" s="50">
        <v>8.7169000000000008</v>
      </c>
      <c r="V176" s="50">
        <v>0</v>
      </c>
      <c r="W176" s="50">
        <v>8.7169000000000008</v>
      </c>
      <c r="X176" s="50">
        <v>0</v>
      </c>
      <c r="Y176" s="50">
        <v>22.99</v>
      </c>
      <c r="Z176" s="50">
        <v>8.1417999999999999</v>
      </c>
      <c r="AA176" s="50">
        <v>8.7169000000000008</v>
      </c>
      <c r="AB176" s="50">
        <v>0</v>
      </c>
      <c r="AC176" s="50">
        <v>8.7169000000000008</v>
      </c>
      <c r="AD176" s="50">
        <v>0</v>
      </c>
      <c r="AE176" s="50">
        <v>22.99</v>
      </c>
      <c r="AF176" s="50">
        <v>8.1417999999999999</v>
      </c>
      <c r="AG176" s="50">
        <v>0</v>
      </c>
      <c r="AH176" s="50">
        <v>0</v>
      </c>
      <c r="AI176" s="50" t="s">
        <v>126</v>
      </c>
      <c r="AJ176" s="50" t="s">
        <v>126</v>
      </c>
      <c r="AK176" s="50" t="s">
        <v>126</v>
      </c>
      <c r="AL176" s="50" t="s">
        <v>126</v>
      </c>
      <c r="AM176" s="50">
        <v>20.643599999999999</v>
      </c>
    </row>
    <row r="177" spans="1:39">
      <c r="A177" s="15">
        <v>45597</v>
      </c>
      <c r="B177" s="50">
        <v>35.710500000000003</v>
      </c>
      <c r="C177" s="50">
        <v>36.523099999999999</v>
      </c>
      <c r="D177" s="50">
        <v>44.497100000000003</v>
      </c>
      <c r="E177" s="50">
        <v>35.944299999999998</v>
      </c>
      <c r="F177" s="50">
        <v>36.4938</v>
      </c>
      <c r="G177" s="50">
        <v>23.291499999999999</v>
      </c>
      <c r="H177" s="50">
        <v>28.439299999999999</v>
      </c>
      <c r="I177" s="50">
        <v>36.5199</v>
      </c>
      <c r="J177" s="50">
        <v>44.4925</v>
      </c>
      <c r="K177" s="50">
        <v>35.942700000000002</v>
      </c>
      <c r="L177" s="50">
        <v>36.4923</v>
      </c>
      <c r="M177" s="50">
        <v>23.291499999999999</v>
      </c>
      <c r="N177" s="50">
        <v>28.439299999999999</v>
      </c>
      <c r="O177" s="50">
        <v>48.043199999999999</v>
      </c>
      <c r="P177" s="50">
        <v>46.1614</v>
      </c>
      <c r="Q177" s="50">
        <v>52</v>
      </c>
      <c r="R177" s="50">
        <v>52</v>
      </c>
      <c r="S177" s="50" t="s">
        <v>126</v>
      </c>
      <c r="T177" s="50" t="s">
        <v>126</v>
      </c>
      <c r="U177" s="50">
        <v>8.6366999999999994</v>
      </c>
      <c r="V177" s="50">
        <v>0</v>
      </c>
      <c r="W177" s="50">
        <v>8.6366999999999994</v>
      </c>
      <c r="X177" s="50">
        <v>0</v>
      </c>
      <c r="Y177" s="50">
        <v>0</v>
      </c>
      <c r="Z177" s="50">
        <v>8.6366999999999994</v>
      </c>
      <c r="AA177" s="50">
        <v>8.6366999999999994</v>
      </c>
      <c r="AB177" s="50">
        <v>0</v>
      </c>
      <c r="AC177" s="50">
        <v>8.6366999999999994</v>
      </c>
      <c r="AD177" s="50">
        <v>0</v>
      </c>
      <c r="AE177" s="50">
        <v>0</v>
      </c>
      <c r="AF177" s="50">
        <v>8.6366999999999994</v>
      </c>
      <c r="AG177" s="50">
        <v>0</v>
      </c>
      <c r="AH177" s="50">
        <v>0</v>
      </c>
      <c r="AI177" s="50">
        <v>0</v>
      </c>
      <c r="AJ177" s="50">
        <v>0</v>
      </c>
      <c r="AK177" s="50" t="s">
        <v>126</v>
      </c>
      <c r="AL177" s="50" t="s">
        <v>126</v>
      </c>
      <c r="AM177" s="50">
        <v>19.1035</v>
      </c>
    </row>
    <row r="178" spans="1:39">
      <c r="A178" s="15">
        <v>45627</v>
      </c>
      <c r="B178" s="50">
        <v>36.252800000000001</v>
      </c>
      <c r="C178" s="50">
        <v>36.444200000000002</v>
      </c>
      <c r="D178" s="50">
        <v>44.254800000000003</v>
      </c>
      <c r="E178" s="50">
        <v>35.853299999999997</v>
      </c>
      <c r="F178" s="50">
        <v>36.381799999999998</v>
      </c>
      <c r="G178" s="50">
        <v>21.7545</v>
      </c>
      <c r="H178" s="50">
        <v>41.427999999999997</v>
      </c>
      <c r="I178" s="50">
        <v>36.444000000000003</v>
      </c>
      <c r="J178" s="50">
        <v>44.270200000000003</v>
      </c>
      <c r="K178" s="50">
        <v>35.853299999999997</v>
      </c>
      <c r="L178" s="50">
        <v>36.381799999999998</v>
      </c>
      <c r="M178" s="50">
        <v>21.7545</v>
      </c>
      <c r="N178" s="50">
        <v>41.427999999999997</v>
      </c>
      <c r="O178" s="50">
        <v>37.699199999999998</v>
      </c>
      <c r="P178" s="50">
        <v>37.699199999999998</v>
      </c>
      <c r="Q178" s="50" t="s">
        <v>126</v>
      </c>
      <c r="R178" s="50" t="s">
        <v>126</v>
      </c>
      <c r="S178" s="50" t="s">
        <v>126</v>
      </c>
      <c r="T178" s="50" t="s">
        <v>126</v>
      </c>
      <c r="U178" s="50">
        <v>8.4413</v>
      </c>
      <c r="V178" s="50">
        <v>0</v>
      </c>
      <c r="W178" s="50">
        <v>8.4413</v>
      </c>
      <c r="X178" s="50">
        <v>0</v>
      </c>
      <c r="Y178" s="50">
        <v>0</v>
      </c>
      <c r="Z178" s="50">
        <v>8.4413</v>
      </c>
      <c r="AA178" s="50">
        <v>8.4413</v>
      </c>
      <c r="AB178" s="50">
        <v>0</v>
      </c>
      <c r="AC178" s="50">
        <v>8.4413</v>
      </c>
      <c r="AD178" s="50">
        <v>0</v>
      </c>
      <c r="AE178" s="50">
        <v>0</v>
      </c>
      <c r="AF178" s="50">
        <v>8.4413</v>
      </c>
      <c r="AG178" s="50">
        <v>0</v>
      </c>
      <c r="AH178" s="50">
        <v>0</v>
      </c>
      <c r="AI178" s="50" t="s">
        <v>126</v>
      </c>
      <c r="AJ178" s="50" t="s">
        <v>126</v>
      </c>
      <c r="AK178" s="50" t="s">
        <v>126</v>
      </c>
      <c r="AL178" s="50" t="s">
        <v>126</v>
      </c>
      <c r="AM178" s="50">
        <v>19.215900000000001</v>
      </c>
    </row>
    <row r="179" spans="1:39">
      <c r="A179" s="15">
        <v>45658</v>
      </c>
      <c r="B179" s="50">
        <v>36.223399999999998</v>
      </c>
      <c r="C179" s="50">
        <v>37.477200000000003</v>
      </c>
      <c r="D179" s="50">
        <v>44.095599999999997</v>
      </c>
      <c r="E179" s="50">
        <v>36.968600000000002</v>
      </c>
      <c r="F179" s="50">
        <v>37.1616</v>
      </c>
      <c r="G179" s="50">
        <v>29.956499999999998</v>
      </c>
      <c r="H179" s="50">
        <v>39.455599999999997</v>
      </c>
      <c r="I179" s="50">
        <v>37.479900000000001</v>
      </c>
      <c r="J179" s="50">
        <v>44.174799999999998</v>
      </c>
      <c r="K179" s="50">
        <v>36.968600000000002</v>
      </c>
      <c r="L179" s="50">
        <v>37.1616</v>
      </c>
      <c r="M179" s="50">
        <v>29.956499999999998</v>
      </c>
      <c r="N179" s="50">
        <v>39.455599999999997</v>
      </c>
      <c r="O179" s="50">
        <v>31.005700000000001</v>
      </c>
      <c r="P179" s="50">
        <v>31.005700000000001</v>
      </c>
      <c r="Q179" s="50" t="s">
        <v>126</v>
      </c>
      <c r="R179" s="50" t="s">
        <v>126</v>
      </c>
      <c r="S179" s="50" t="s">
        <v>126</v>
      </c>
      <c r="T179" s="50" t="s">
        <v>126</v>
      </c>
      <c r="U179" s="50">
        <v>10.639099999999999</v>
      </c>
      <c r="V179" s="50">
        <v>0</v>
      </c>
      <c r="W179" s="50">
        <v>10.639099999999999</v>
      </c>
      <c r="X179" s="50">
        <v>0</v>
      </c>
      <c r="Y179" s="50">
        <v>23.06</v>
      </c>
      <c r="Z179" s="50">
        <v>10.3977</v>
      </c>
      <c r="AA179" s="50">
        <v>10.639099999999999</v>
      </c>
      <c r="AB179" s="50">
        <v>0</v>
      </c>
      <c r="AC179" s="50">
        <v>10.639099999999999</v>
      </c>
      <c r="AD179" s="50">
        <v>0</v>
      </c>
      <c r="AE179" s="50">
        <v>23.06</v>
      </c>
      <c r="AF179" s="50">
        <v>10.3977</v>
      </c>
      <c r="AG179" s="50">
        <v>0</v>
      </c>
      <c r="AH179" s="50">
        <v>0</v>
      </c>
      <c r="AI179" s="50" t="s">
        <v>126</v>
      </c>
      <c r="AJ179" s="50" t="s">
        <v>126</v>
      </c>
      <c r="AK179" s="50" t="s">
        <v>126</v>
      </c>
      <c r="AL179" s="50" t="s">
        <v>126</v>
      </c>
      <c r="AM179" s="50">
        <v>19.931699999999999</v>
      </c>
    </row>
    <row r="180" spans="1:39">
      <c r="A180" s="15">
        <v>45689</v>
      </c>
      <c r="B180" s="50">
        <v>36.961100000000002</v>
      </c>
      <c r="C180" s="50">
        <v>37.356699999999996</v>
      </c>
      <c r="D180" s="50">
        <v>44.332700000000003</v>
      </c>
      <c r="E180" s="50">
        <v>36.822200000000002</v>
      </c>
      <c r="F180" s="50">
        <v>37.004800000000003</v>
      </c>
      <c r="G180" s="50">
        <v>30.746099999999998</v>
      </c>
      <c r="H180" s="50">
        <v>37.558399999999999</v>
      </c>
      <c r="I180" s="50">
        <v>37.356099999999998</v>
      </c>
      <c r="J180" s="50">
        <v>44.329599999999999</v>
      </c>
      <c r="K180" s="50">
        <v>36.822200000000002</v>
      </c>
      <c r="L180" s="50">
        <v>37.004800000000003</v>
      </c>
      <c r="M180" s="50">
        <v>30.746099999999998</v>
      </c>
      <c r="N180" s="50">
        <v>37.558399999999999</v>
      </c>
      <c r="O180" s="50">
        <v>49.122599999999998</v>
      </c>
      <c r="P180" s="50">
        <v>49.122599999999998</v>
      </c>
      <c r="Q180" s="50" t="s">
        <v>126</v>
      </c>
      <c r="R180" s="50" t="s">
        <v>126</v>
      </c>
      <c r="S180" s="50" t="s">
        <v>126</v>
      </c>
      <c r="T180" s="50" t="s">
        <v>126</v>
      </c>
      <c r="U180" s="50">
        <v>7.7064000000000004</v>
      </c>
      <c r="V180" s="50">
        <v>0</v>
      </c>
      <c r="W180" s="50">
        <v>7.7064000000000004</v>
      </c>
      <c r="X180" s="50">
        <v>0</v>
      </c>
      <c r="Y180" s="50">
        <v>0</v>
      </c>
      <c r="Z180" s="50">
        <v>7.7064000000000004</v>
      </c>
      <c r="AA180" s="50">
        <v>7.7064000000000004</v>
      </c>
      <c r="AB180" s="50">
        <v>0</v>
      </c>
      <c r="AC180" s="50">
        <v>7.7064000000000004</v>
      </c>
      <c r="AD180" s="50">
        <v>0</v>
      </c>
      <c r="AE180" s="50">
        <v>0</v>
      </c>
      <c r="AF180" s="50">
        <v>7.7064000000000004</v>
      </c>
      <c r="AG180" s="50">
        <v>0</v>
      </c>
      <c r="AH180" s="50">
        <v>0</v>
      </c>
      <c r="AI180" s="50" t="s">
        <v>126</v>
      </c>
      <c r="AJ180" s="50" t="s">
        <v>126</v>
      </c>
      <c r="AK180" s="50" t="s">
        <v>126</v>
      </c>
      <c r="AL180" s="50" t="s">
        <v>126</v>
      </c>
      <c r="AM180" s="50">
        <v>20.042000000000002</v>
      </c>
    </row>
    <row r="181" spans="1:39">
      <c r="A181" s="15">
        <v>45717</v>
      </c>
      <c r="B181" s="50">
        <v>37.317900000000002</v>
      </c>
      <c r="C181" s="50">
        <v>37.589599999999997</v>
      </c>
      <c r="D181" s="50">
        <v>44.301000000000002</v>
      </c>
      <c r="E181" s="50">
        <v>37.085700000000003</v>
      </c>
      <c r="F181" s="50">
        <v>37.355499999999999</v>
      </c>
      <c r="G181" s="50">
        <v>28.432300000000001</v>
      </c>
      <c r="H181" s="50">
        <v>39.055799999999998</v>
      </c>
      <c r="I181" s="50">
        <v>37.588900000000002</v>
      </c>
      <c r="J181" s="50">
        <v>44.298900000000003</v>
      </c>
      <c r="K181" s="50">
        <v>37.085700000000003</v>
      </c>
      <c r="L181" s="50">
        <v>37.355499999999999</v>
      </c>
      <c r="M181" s="50">
        <v>28.432300000000001</v>
      </c>
      <c r="N181" s="50">
        <v>39.055799999999998</v>
      </c>
      <c r="O181" s="50">
        <v>46.151899999999998</v>
      </c>
      <c r="P181" s="50">
        <v>46.151899999999998</v>
      </c>
      <c r="Q181" s="50" t="s">
        <v>126</v>
      </c>
      <c r="R181" s="50" t="s">
        <v>126</v>
      </c>
      <c r="S181" s="50" t="s">
        <v>126</v>
      </c>
      <c r="T181" s="50" t="s">
        <v>126</v>
      </c>
      <c r="U181" s="50">
        <v>7.6628999999999996</v>
      </c>
      <c r="V181" s="50">
        <v>0</v>
      </c>
      <c r="W181" s="50">
        <v>7.6628999999999996</v>
      </c>
      <c r="X181" s="50">
        <v>0</v>
      </c>
      <c r="Y181" s="50">
        <v>0</v>
      </c>
      <c r="Z181" s="50">
        <v>7.6628999999999996</v>
      </c>
      <c r="AA181" s="50">
        <v>7.6628999999999996</v>
      </c>
      <c r="AB181" s="50">
        <v>0</v>
      </c>
      <c r="AC181" s="50">
        <v>7.6628999999999996</v>
      </c>
      <c r="AD181" s="50">
        <v>0</v>
      </c>
      <c r="AE181" s="50">
        <v>0</v>
      </c>
      <c r="AF181" s="50">
        <v>7.6628999999999996</v>
      </c>
      <c r="AG181" s="50">
        <v>0</v>
      </c>
      <c r="AH181" s="50">
        <v>0</v>
      </c>
      <c r="AI181" s="50" t="s">
        <v>126</v>
      </c>
      <c r="AJ181" s="50" t="s">
        <v>126</v>
      </c>
      <c r="AK181" s="50" t="s">
        <v>126</v>
      </c>
      <c r="AL181" s="50" t="s">
        <v>126</v>
      </c>
      <c r="AM181" s="50">
        <v>21.419699999999999</v>
      </c>
    </row>
    <row r="182" spans="1:39">
      <c r="A182" s="15">
        <v>45748</v>
      </c>
      <c r="B182" s="50">
        <v>36.087000000000003</v>
      </c>
      <c r="C182" s="50">
        <v>37.4</v>
      </c>
      <c r="D182" s="50">
        <v>43.561</v>
      </c>
      <c r="E182" s="50">
        <v>36.912100000000002</v>
      </c>
      <c r="F182" s="50">
        <v>37.148899999999998</v>
      </c>
      <c r="G182" s="50">
        <v>30.315200000000001</v>
      </c>
      <c r="H182" s="50">
        <v>36.156799999999997</v>
      </c>
      <c r="I182" s="50">
        <v>37.423900000000003</v>
      </c>
      <c r="J182" s="50">
        <v>43.968800000000002</v>
      </c>
      <c r="K182" s="50">
        <v>36.912100000000002</v>
      </c>
      <c r="L182" s="50">
        <v>37.148899999999998</v>
      </c>
      <c r="M182" s="50">
        <v>30.315200000000001</v>
      </c>
      <c r="N182" s="50">
        <v>36.156799999999997</v>
      </c>
      <c r="O182" s="50">
        <v>11.3118</v>
      </c>
      <c r="P182" s="50">
        <v>11.3118</v>
      </c>
      <c r="Q182" s="50" t="s">
        <v>126</v>
      </c>
      <c r="R182" s="50" t="s">
        <v>126</v>
      </c>
      <c r="S182" s="50" t="s">
        <v>126</v>
      </c>
      <c r="T182" s="50" t="s">
        <v>126</v>
      </c>
      <c r="U182" s="50">
        <v>9.2263000000000002</v>
      </c>
      <c r="V182" s="50">
        <v>0</v>
      </c>
      <c r="W182" s="50">
        <v>9.2263000000000002</v>
      </c>
      <c r="X182" s="50">
        <v>0</v>
      </c>
      <c r="Y182" s="50">
        <v>23.092500000000001</v>
      </c>
      <c r="Z182" s="50">
        <v>8.9262999999999995</v>
      </c>
      <c r="AA182" s="50">
        <v>9.2263000000000002</v>
      </c>
      <c r="AB182" s="50">
        <v>0</v>
      </c>
      <c r="AC182" s="50">
        <v>9.2263000000000002</v>
      </c>
      <c r="AD182" s="50">
        <v>0</v>
      </c>
      <c r="AE182" s="50">
        <v>23.092500000000001</v>
      </c>
      <c r="AF182" s="50">
        <v>8.9262999999999995</v>
      </c>
      <c r="AG182" s="50">
        <v>0</v>
      </c>
      <c r="AH182" s="50">
        <v>0</v>
      </c>
      <c r="AI182" s="50" t="s">
        <v>126</v>
      </c>
      <c r="AJ182" s="50" t="s">
        <v>126</v>
      </c>
      <c r="AK182" s="50" t="s">
        <v>126</v>
      </c>
      <c r="AL182" s="50" t="s">
        <v>126</v>
      </c>
      <c r="AM182" s="50">
        <v>19.4207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hidden="1" outlineLevel="1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 hidden="1" outlineLevel="1" collapsed="1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 hidden="1" outlineLevel="1" collapsed="1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 hidden="1" outlineLevel="1" collapsed="1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 hidden="1" outlineLevel="1" collapsed="1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 hidden="1" outlineLevel="1" collapsed="1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 hidden="1" outlineLevel="1" collapsed="1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 hidden="1" outlineLevel="1" collapsed="1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 hidden="1" outlineLevel="1" collapsed="1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 hidden="1" outlineLevel="1" collapsed="1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 hidden="1" outlineLevel="1" collapsed="1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 hidden="1" outlineLevel="1" collapsed="1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 hidden="1" outlineLevel="1" collapsed="1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  <row r="170" spans="1:16" collapsed="1">
      <c r="A170" s="15">
        <v>45383</v>
      </c>
      <c r="B170" s="50">
        <v>9.8579000000000008</v>
      </c>
      <c r="C170" s="50">
        <v>3.2187000000000001</v>
      </c>
      <c r="D170" s="50">
        <v>9.9331999999999994</v>
      </c>
      <c r="E170" s="50">
        <v>9</v>
      </c>
      <c r="F170" s="50">
        <v>16</v>
      </c>
      <c r="G170" s="50">
        <v>10.651899999999999</v>
      </c>
      <c r="H170" s="50">
        <v>3.2187000000000001</v>
      </c>
      <c r="I170" s="50">
        <v>10.7439</v>
      </c>
      <c r="J170" s="50">
        <v>9</v>
      </c>
      <c r="K170" s="50">
        <v>16</v>
      </c>
      <c r="L170" s="50">
        <v>0.84219999999999995</v>
      </c>
      <c r="M170" s="50">
        <v>8.3999999999999995E-3</v>
      </c>
      <c r="N170" s="50">
        <v>0.84219999999999995</v>
      </c>
      <c r="O170" s="50">
        <v>0</v>
      </c>
      <c r="P170" s="50">
        <v>0</v>
      </c>
    </row>
    <row r="171" spans="1:16">
      <c r="A171" s="15">
        <v>45413</v>
      </c>
      <c r="B171" s="50">
        <v>9.6392000000000007</v>
      </c>
      <c r="C171" s="50">
        <v>3.3475999999999999</v>
      </c>
      <c r="D171" s="50">
        <v>9.7071000000000005</v>
      </c>
      <c r="E171" s="50">
        <v>9</v>
      </c>
      <c r="F171" s="50">
        <v>0</v>
      </c>
      <c r="G171" s="50">
        <v>10.231400000000001</v>
      </c>
      <c r="H171" s="50">
        <v>3.3475999999999999</v>
      </c>
      <c r="I171" s="50">
        <v>10.3109</v>
      </c>
      <c r="J171" s="50">
        <v>9</v>
      </c>
      <c r="K171" s="50">
        <v>0</v>
      </c>
      <c r="L171" s="50">
        <v>0.81059999999999999</v>
      </c>
      <c r="M171" s="50">
        <v>8.2000000000000007E-3</v>
      </c>
      <c r="N171" s="50">
        <v>0.81059999999999999</v>
      </c>
      <c r="O171" s="50">
        <v>0</v>
      </c>
      <c r="P171" s="50">
        <v>0</v>
      </c>
    </row>
    <row r="172" spans="1:16">
      <c r="A172" s="15">
        <v>45444</v>
      </c>
      <c r="B172" s="50">
        <v>9.3980999999999995</v>
      </c>
      <c r="C172" s="50">
        <v>3.4765999999999999</v>
      </c>
      <c r="D172" s="50">
        <v>9.4555000000000007</v>
      </c>
      <c r="E172" s="50">
        <v>0</v>
      </c>
      <c r="F172" s="50">
        <v>0</v>
      </c>
      <c r="G172" s="50">
        <v>10.2021</v>
      </c>
      <c r="H172" s="50">
        <v>3.4765999999999999</v>
      </c>
      <c r="I172" s="50">
        <v>10.2736</v>
      </c>
      <c r="J172" s="50">
        <v>0</v>
      </c>
      <c r="K172" s="50">
        <v>0</v>
      </c>
      <c r="L172" s="50">
        <v>1.1157999999999999</v>
      </c>
      <c r="M172" s="50">
        <v>8.2000000000000007E-3</v>
      </c>
      <c r="N172" s="50">
        <v>1.1157999999999999</v>
      </c>
      <c r="O172" s="50">
        <v>0</v>
      </c>
      <c r="P172" s="50">
        <v>0</v>
      </c>
    </row>
    <row r="173" spans="1:16">
      <c r="A173" s="15">
        <v>45474</v>
      </c>
      <c r="B173" s="50">
        <v>8.6326999999999998</v>
      </c>
      <c r="C173" s="50">
        <v>3.4449999999999998</v>
      </c>
      <c r="D173" s="50">
        <v>8.7649000000000008</v>
      </c>
      <c r="E173" s="50">
        <v>0.3</v>
      </c>
      <c r="F173" s="50">
        <v>0</v>
      </c>
      <c r="G173" s="50">
        <v>9.3896999999999995</v>
      </c>
      <c r="H173" s="50">
        <v>3.4449999999999998</v>
      </c>
      <c r="I173" s="50">
        <v>9.5518999999999998</v>
      </c>
      <c r="J173" s="50">
        <v>0</v>
      </c>
      <c r="K173" s="50">
        <v>0</v>
      </c>
      <c r="L173" s="50">
        <v>0.86140000000000005</v>
      </c>
      <c r="M173" s="50">
        <v>8.0999999999999996E-3</v>
      </c>
      <c r="N173" s="50">
        <v>0.86409999999999998</v>
      </c>
      <c r="O173" s="50">
        <v>0.3</v>
      </c>
      <c r="P173" s="50">
        <v>0</v>
      </c>
    </row>
    <row r="174" spans="1:16">
      <c r="A174" s="15">
        <v>45505</v>
      </c>
      <c r="B174" s="50">
        <v>8.4366000000000003</v>
      </c>
      <c r="C174" s="50">
        <v>3.1160000000000001</v>
      </c>
      <c r="D174" s="50">
        <v>8.5218000000000007</v>
      </c>
      <c r="E174" s="50">
        <v>0</v>
      </c>
      <c r="F174" s="50">
        <v>0</v>
      </c>
      <c r="G174" s="50">
        <v>9.5692000000000004</v>
      </c>
      <c r="H174" s="50">
        <v>3.1194999999999999</v>
      </c>
      <c r="I174" s="50">
        <v>9.6898</v>
      </c>
      <c r="J174" s="50">
        <v>0</v>
      </c>
      <c r="K174" s="50">
        <v>0</v>
      </c>
      <c r="L174" s="50">
        <v>1.5258</v>
      </c>
      <c r="M174" s="50">
        <v>0.05</v>
      </c>
      <c r="N174" s="50">
        <v>1.526</v>
      </c>
      <c r="O174" s="50">
        <v>0</v>
      </c>
      <c r="P174" s="50">
        <v>0</v>
      </c>
    </row>
    <row r="175" spans="1:16">
      <c r="A175" s="15">
        <v>45536</v>
      </c>
      <c r="B175" s="50">
        <v>8.3431999999999995</v>
      </c>
      <c r="C175" s="50">
        <v>4.5381999999999998</v>
      </c>
      <c r="D175" s="50">
        <v>8.4745000000000008</v>
      </c>
      <c r="E175" s="50">
        <v>0</v>
      </c>
      <c r="F175" s="50">
        <v>0</v>
      </c>
      <c r="G175" s="50">
        <v>9.2989999999999995</v>
      </c>
      <c r="H175" s="50">
        <v>4.5381999999999998</v>
      </c>
      <c r="I175" s="50">
        <v>9.4867000000000008</v>
      </c>
      <c r="J175" s="50">
        <v>0</v>
      </c>
      <c r="K175" s="50">
        <v>0</v>
      </c>
      <c r="L175" s="50">
        <v>1.3381000000000001</v>
      </c>
      <c r="M175" s="50">
        <v>0</v>
      </c>
      <c r="N175" s="50">
        <v>1.3381000000000001</v>
      </c>
      <c r="O175" s="50">
        <v>0</v>
      </c>
      <c r="P175" s="50">
        <v>0</v>
      </c>
    </row>
    <row r="176" spans="1:16">
      <c r="A176" s="15">
        <v>45566</v>
      </c>
      <c r="B176" s="50">
        <v>8.6156000000000006</v>
      </c>
      <c r="C176" s="50">
        <v>3.6568999999999998</v>
      </c>
      <c r="D176" s="50">
        <v>8.7780000000000005</v>
      </c>
      <c r="E176" s="50">
        <v>8</v>
      </c>
      <c r="F176" s="50">
        <v>0</v>
      </c>
      <c r="G176" s="50">
        <v>9.4167000000000005</v>
      </c>
      <c r="H176" s="50">
        <v>3.6568999999999998</v>
      </c>
      <c r="I176" s="50">
        <v>9.6266999999999996</v>
      </c>
      <c r="J176" s="50">
        <v>8</v>
      </c>
      <c r="K176" s="50">
        <v>0</v>
      </c>
      <c r="L176" s="50">
        <v>1.2635000000000001</v>
      </c>
      <c r="M176" s="50">
        <v>0</v>
      </c>
      <c r="N176" s="50">
        <v>1.2635000000000001</v>
      </c>
      <c r="O176" s="50">
        <v>0</v>
      </c>
      <c r="P176" s="50">
        <v>0</v>
      </c>
    </row>
    <row r="177" spans="1:16">
      <c r="A177" s="15">
        <v>45597</v>
      </c>
      <c r="B177" s="50">
        <v>8.8213000000000008</v>
      </c>
      <c r="C177" s="50">
        <v>3.7162000000000002</v>
      </c>
      <c r="D177" s="50">
        <v>8.8940000000000001</v>
      </c>
      <c r="E177" s="50">
        <v>8</v>
      </c>
      <c r="F177" s="50">
        <v>0</v>
      </c>
      <c r="G177" s="50">
        <v>9.4403000000000006</v>
      </c>
      <c r="H177" s="50">
        <v>3.7162000000000002</v>
      </c>
      <c r="I177" s="50">
        <v>9.5282999999999998</v>
      </c>
      <c r="J177" s="50">
        <v>8</v>
      </c>
      <c r="K177" s="50">
        <v>0</v>
      </c>
      <c r="L177" s="50">
        <v>0.88200000000000001</v>
      </c>
      <c r="M177" s="50">
        <v>0</v>
      </c>
      <c r="N177" s="50">
        <v>0.88200000000000001</v>
      </c>
      <c r="O177" s="50">
        <v>0</v>
      </c>
      <c r="P177" s="50">
        <v>0</v>
      </c>
    </row>
    <row r="178" spans="1:16">
      <c r="A178" s="15">
        <v>45627</v>
      </c>
      <c r="B178" s="50">
        <v>9.1037999999999997</v>
      </c>
      <c r="C178" s="50">
        <v>5.0263999999999998</v>
      </c>
      <c r="D178" s="50">
        <v>9.1934000000000005</v>
      </c>
      <c r="E178" s="50">
        <v>0</v>
      </c>
      <c r="F178" s="50">
        <v>10.5</v>
      </c>
      <c r="G178" s="50">
        <v>9.7611000000000008</v>
      </c>
      <c r="H178" s="50">
        <v>5.0263999999999998</v>
      </c>
      <c r="I178" s="50">
        <v>9.8739000000000008</v>
      </c>
      <c r="J178" s="50">
        <v>0</v>
      </c>
      <c r="K178" s="50">
        <v>10.5</v>
      </c>
      <c r="L178" s="50">
        <v>1.0085</v>
      </c>
      <c r="M178" s="50">
        <v>0</v>
      </c>
      <c r="N178" s="50">
        <v>1.0085</v>
      </c>
      <c r="O178" s="50">
        <v>0</v>
      </c>
      <c r="P178" s="50">
        <v>0</v>
      </c>
    </row>
    <row r="179" spans="1:16">
      <c r="A179" s="15">
        <v>45658</v>
      </c>
      <c r="B179" s="50">
        <v>8.7859999999999996</v>
      </c>
      <c r="C179" s="50">
        <v>3.8902000000000001</v>
      </c>
      <c r="D179" s="50">
        <v>8.8832000000000004</v>
      </c>
      <c r="E179" s="50">
        <v>8</v>
      </c>
      <c r="F179" s="50">
        <v>10.5</v>
      </c>
      <c r="G179" s="50">
        <v>9.4062000000000001</v>
      </c>
      <c r="H179" s="50">
        <v>3.8902000000000001</v>
      </c>
      <c r="I179" s="50">
        <v>9.5246999999999993</v>
      </c>
      <c r="J179" s="50">
        <v>8</v>
      </c>
      <c r="K179" s="50">
        <v>10.5</v>
      </c>
      <c r="L179" s="50">
        <v>0.87860000000000005</v>
      </c>
      <c r="M179" s="50">
        <v>0</v>
      </c>
      <c r="N179" s="50">
        <v>0.87860000000000005</v>
      </c>
      <c r="O179" s="50">
        <v>0</v>
      </c>
      <c r="P179" s="50">
        <v>0</v>
      </c>
    </row>
    <row r="180" spans="1:16">
      <c r="A180" s="15">
        <v>45689</v>
      </c>
      <c r="B180" s="50">
        <v>8.4037000000000006</v>
      </c>
      <c r="C180" s="50">
        <v>4.0354000000000001</v>
      </c>
      <c r="D180" s="50">
        <v>8.5490999999999993</v>
      </c>
      <c r="E180" s="50">
        <v>8.0013000000000005</v>
      </c>
      <c r="F180" s="50">
        <v>0</v>
      </c>
      <c r="G180" s="50">
        <v>9.5053999999999998</v>
      </c>
      <c r="H180" s="50">
        <v>4.0354000000000001</v>
      </c>
      <c r="I180" s="50">
        <v>9.7159999999999993</v>
      </c>
      <c r="J180" s="50">
        <v>8.0013000000000005</v>
      </c>
      <c r="K180" s="50">
        <v>0</v>
      </c>
      <c r="L180" s="50">
        <v>1.0801000000000001</v>
      </c>
      <c r="M180" s="50">
        <v>0</v>
      </c>
      <c r="N180" s="50">
        <v>1.0801000000000001</v>
      </c>
      <c r="O180" s="50">
        <v>0</v>
      </c>
      <c r="P180" s="50">
        <v>0</v>
      </c>
    </row>
    <row r="181" spans="1:16">
      <c r="A181" s="15">
        <v>45717</v>
      </c>
      <c r="B181" s="50">
        <v>9.4255999999999993</v>
      </c>
      <c r="C181" s="50">
        <v>4.7371999999999996</v>
      </c>
      <c r="D181" s="50">
        <v>9.5437999999999992</v>
      </c>
      <c r="E181" s="50">
        <v>7.2647000000000004</v>
      </c>
      <c r="F181" s="50">
        <v>11.002000000000001</v>
      </c>
      <c r="G181" s="50">
        <v>10.327</v>
      </c>
      <c r="H181" s="50">
        <v>4.7371999999999996</v>
      </c>
      <c r="I181" s="50">
        <v>10.484299999999999</v>
      </c>
      <c r="J181" s="50">
        <v>7.2647000000000004</v>
      </c>
      <c r="K181" s="50">
        <v>11.002000000000001</v>
      </c>
      <c r="L181" s="50">
        <v>1.2021999999999999</v>
      </c>
      <c r="M181" s="50">
        <v>0</v>
      </c>
      <c r="N181" s="50">
        <v>1.2021999999999999</v>
      </c>
      <c r="O181" s="50">
        <v>0</v>
      </c>
      <c r="P181" s="50">
        <v>0</v>
      </c>
    </row>
    <row r="182" spans="1:16">
      <c r="A182" s="15">
        <v>45748</v>
      </c>
      <c r="B182" s="50">
        <v>9.6579999999999995</v>
      </c>
      <c r="C182" s="50">
        <v>3.9428000000000001</v>
      </c>
      <c r="D182" s="50">
        <v>9.7809000000000008</v>
      </c>
      <c r="E182" s="50">
        <v>8</v>
      </c>
      <c r="F182" s="50">
        <v>15</v>
      </c>
      <c r="G182" s="50">
        <v>10.6922</v>
      </c>
      <c r="H182" s="50">
        <v>3.9428000000000001</v>
      </c>
      <c r="I182" s="50">
        <v>10.854100000000001</v>
      </c>
      <c r="J182" s="50">
        <v>8</v>
      </c>
      <c r="K182" s="50">
        <v>15</v>
      </c>
      <c r="L182" s="50">
        <v>0.26889999999999997</v>
      </c>
      <c r="M182" s="50">
        <v>0</v>
      </c>
      <c r="N182" s="50">
        <v>0.26889999999999997</v>
      </c>
      <c r="O182" s="50">
        <v>0</v>
      </c>
      <c r="P182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hidden="1" outlineLevel="1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 hidden="1" outlineLevel="1" collapsed="1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 hidden="1" outlineLevel="1" collapsed="1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 hidden="1" outlineLevel="1" collapsed="1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 hidden="1" outlineLevel="1" collapsed="1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 hidden="1" outlineLevel="1" collapsed="1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 hidden="1" outlineLevel="1" collapsed="1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 hidden="1" outlineLevel="1" collapsed="1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 hidden="1" outlineLevel="1" collapsed="1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 hidden="1" outlineLevel="1" collapsed="1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 hidden="1" outlineLevel="1" collapsed="1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 hidden="1" outlineLevel="1" collapsed="1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 hidden="1" outlineLevel="1" collapsed="1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  <row r="170" spans="1:16" collapsed="1">
      <c r="A170" s="15">
        <v>45383</v>
      </c>
      <c r="B170" s="50">
        <v>9.3467000000000002</v>
      </c>
      <c r="C170" s="50">
        <v>3.3433999999999999</v>
      </c>
      <c r="D170" s="50">
        <v>10.2151</v>
      </c>
      <c r="E170" s="50">
        <v>12.186199999999999</v>
      </c>
      <c r="F170" s="50">
        <v>14.951000000000001</v>
      </c>
      <c r="G170" s="50">
        <v>12.2174</v>
      </c>
      <c r="H170" s="50">
        <v>4.6825000000000001</v>
      </c>
      <c r="I170" s="50">
        <v>13.463699999999999</v>
      </c>
      <c r="J170" s="50">
        <v>13.873699999999999</v>
      </c>
      <c r="K170" s="50">
        <v>16.6477</v>
      </c>
      <c r="L170" s="50">
        <v>0.80110000000000003</v>
      </c>
      <c r="M170" s="50">
        <v>1.44E-2</v>
      </c>
      <c r="N170" s="50">
        <v>0.94289999999999996</v>
      </c>
      <c r="O170" s="50">
        <v>1.3520000000000001</v>
      </c>
      <c r="P170" s="50">
        <v>2.8</v>
      </c>
    </row>
    <row r="171" spans="1:16">
      <c r="A171" s="15">
        <v>45413</v>
      </c>
      <c r="B171" s="50">
        <v>9.5466999999999995</v>
      </c>
      <c r="C171" s="50">
        <v>3.3016999999999999</v>
      </c>
      <c r="D171" s="50">
        <v>10.5364</v>
      </c>
      <c r="E171" s="50">
        <v>10.267200000000001</v>
      </c>
      <c r="F171" s="50">
        <v>15.211499999999999</v>
      </c>
      <c r="G171" s="50">
        <v>12.0945</v>
      </c>
      <c r="H171" s="50">
        <v>4.6660000000000004</v>
      </c>
      <c r="I171" s="50">
        <v>13.148999999999999</v>
      </c>
      <c r="J171" s="50">
        <v>12.923299999999999</v>
      </c>
      <c r="K171" s="50">
        <v>15.4498</v>
      </c>
      <c r="L171" s="50">
        <v>0.89100000000000001</v>
      </c>
      <c r="M171" s="50">
        <v>1.17E-2</v>
      </c>
      <c r="N171" s="50">
        <v>1.0047999999999999</v>
      </c>
      <c r="O171" s="50">
        <v>1.3807</v>
      </c>
      <c r="P171" s="50">
        <v>0.8</v>
      </c>
    </row>
    <row r="172" spans="1:16">
      <c r="A172" s="15">
        <v>45444</v>
      </c>
      <c r="B172" s="50">
        <v>9.2407000000000004</v>
      </c>
      <c r="C172" s="50">
        <v>3.29</v>
      </c>
      <c r="D172" s="50">
        <v>9.8501999999999992</v>
      </c>
      <c r="E172" s="50">
        <v>11.651199999999999</v>
      </c>
      <c r="F172" s="50">
        <v>13.6578</v>
      </c>
      <c r="G172" s="50">
        <v>11.749000000000001</v>
      </c>
      <c r="H172" s="50">
        <v>4.7260999999999997</v>
      </c>
      <c r="I172" s="50">
        <v>12.674799999999999</v>
      </c>
      <c r="J172" s="50">
        <v>12.961399999999999</v>
      </c>
      <c r="K172" s="50">
        <v>14.5929</v>
      </c>
      <c r="L172" s="50">
        <v>0.92520000000000002</v>
      </c>
      <c r="M172" s="50">
        <v>1.17E-2</v>
      </c>
      <c r="N172" s="50">
        <v>1.1329</v>
      </c>
      <c r="O172" s="50">
        <v>1.0186999999999999</v>
      </c>
      <c r="P172" s="50">
        <v>3.2629000000000001</v>
      </c>
    </row>
    <row r="173" spans="1:16">
      <c r="A173" s="15">
        <v>45474</v>
      </c>
      <c r="B173" s="50">
        <v>8.7626000000000008</v>
      </c>
      <c r="C173" s="50">
        <v>3.4079999999999999</v>
      </c>
      <c r="D173" s="50">
        <v>9.5576000000000008</v>
      </c>
      <c r="E173" s="50">
        <v>10.9192</v>
      </c>
      <c r="F173" s="50">
        <v>14.077500000000001</v>
      </c>
      <c r="G173" s="50">
        <v>11.3498</v>
      </c>
      <c r="H173" s="50">
        <v>4.8268000000000004</v>
      </c>
      <c r="I173" s="50">
        <v>12.478199999999999</v>
      </c>
      <c r="J173" s="50">
        <v>12.5961</v>
      </c>
      <c r="K173" s="50">
        <v>14.372999999999999</v>
      </c>
      <c r="L173" s="50">
        <v>0.92500000000000004</v>
      </c>
      <c r="M173" s="50">
        <v>1.26E-2</v>
      </c>
      <c r="N173" s="50">
        <v>1.1374</v>
      </c>
      <c r="O173" s="50">
        <v>1.1571</v>
      </c>
      <c r="P173" s="50">
        <v>1.8325</v>
      </c>
    </row>
    <row r="174" spans="1:16">
      <c r="A174" s="15">
        <v>45505</v>
      </c>
      <c r="B174" s="50">
        <v>9.0632999999999999</v>
      </c>
      <c r="C174" s="50">
        <v>3.4525999999999999</v>
      </c>
      <c r="D174" s="50">
        <v>10.0031</v>
      </c>
      <c r="E174" s="50">
        <v>10.9451</v>
      </c>
      <c r="F174" s="50">
        <v>13.466200000000001</v>
      </c>
      <c r="G174" s="50">
        <v>11.3802</v>
      </c>
      <c r="H174" s="50">
        <v>4.7861000000000002</v>
      </c>
      <c r="I174" s="50">
        <v>12.5334</v>
      </c>
      <c r="J174" s="50">
        <v>12.582100000000001</v>
      </c>
      <c r="K174" s="50">
        <v>13.489800000000001</v>
      </c>
      <c r="L174" s="50">
        <v>0.89</v>
      </c>
      <c r="M174" s="50">
        <v>1.12E-2</v>
      </c>
      <c r="N174" s="50">
        <v>1.0967</v>
      </c>
      <c r="O174" s="50">
        <v>1.2867999999999999</v>
      </c>
      <c r="P174" s="50">
        <v>2.5</v>
      </c>
    </row>
    <row r="175" spans="1:16">
      <c r="A175" s="15">
        <v>45536</v>
      </c>
      <c r="B175" s="50">
        <v>8.5627999999999993</v>
      </c>
      <c r="C175" s="50">
        <v>3.2587000000000002</v>
      </c>
      <c r="D175" s="50">
        <v>9.2341999999999995</v>
      </c>
      <c r="E175" s="50">
        <v>10.7323</v>
      </c>
      <c r="F175" s="50">
        <v>13.8101</v>
      </c>
      <c r="G175" s="50">
        <v>11.4368</v>
      </c>
      <c r="H175" s="50">
        <v>4.7359</v>
      </c>
      <c r="I175" s="50">
        <v>12.482699999999999</v>
      </c>
      <c r="J175" s="50">
        <v>12.7202</v>
      </c>
      <c r="K175" s="50">
        <v>14.797599999999999</v>
      </c>
      <c r="L175" s="50">
        <v>0.99</v>
      </c>
      <c r="M175" s="50">
        <v>1.0999999999999999E-2</v>
      </c>
      <c r="N175" s="50">
        <v>1.1863999999999999</v>
      </c>
      <c r="O175" s="50">
        <v>1.1984999999999999</v>
      </c>
      <c r="P175" s="50">
        <v>1.9</v>
      </c>
    </row>
    <row r="176" spans="1:16">
      <c r="A176" s="15">
        <v>45566</v>
      </c>
      <c r="B176" s="50">
        <v>8.7039000000000009</v>
      </c>
      <c r="C176" s="50">
        <v>3.41</v>
      </c>
      <c r="D176" s="50">
        <v>9.5641999999999996</v>
      </c>
      <c r="E176" s="50">
        <v>10.953900000000001</v>
      </c>
      <c r="F176" s="50">
        <v>11.2829</v>
      </c>
      <c r="G176" s="50">
        <v>11.196300000000001</v>
      </c>
      <c r="H176" s="50">
        <v>4.7321999999999997</v>
      </c>
      <c r="I176" s="50">
        <v>12.3933</v>
      </c>
      <c r="J176" s="50">
        <v>12.762700000000001</v>
      </c>
      <c r="K176" s="50">
        <v>13.8156</v>
      </c>
      <c r="L176" s="50">
        <v>0.87209999999999999</v>
      </c>
      <c r="M176" s="50">
        <v>1.23E-2</v>
      </c>
      <c r="N176" s="50">
        <v>1.0632999999999999</v>
      </c>
      <c r="O176" s="50">
        <v>1.2722</v>
      </c>
      <c r="P176" s="50">
        <v>1.0650999999999999</v>
      </c>
    </row>
    <row r="177" spans="1:16">
      <c r="A177" s="15">
        <v>45597</v>
      </c>
      <c r="B177" s="50">
        <v>8.8221000000000007</v>
      </c>
      <c r="C177" s="50">
        <v>3.3399000000000001</v>
      </c>
      <c r="D177" s="50">
        <v>9.2768999999999995</v>
      </c>
      <c r="E177" s="50">
        <v>9.3450000000000006</v>
      </c>
      <c r="F177" s="50">
        <v>12.169600000000001</v>
      </c>
      <c r="G177" s="50">
        <v>11.562200000000001</v>
      </c>
      <c r="H177" s="50">
        <v>4.7691999999999997</v>
      </c>
      <c r="I177" s="50">
        <v>12.0966</v>
      </c>
      <c r="J177" s="50">
        <v>12.5456</v>
      </c>
      <c r="K177" s="50">
        <v>13.896000000000001</v>
      </c>
      <c r="L177" s="50">
        <v>1.0357000000000001</v>
      </c>
      <c r="M177" s="50">
        <v>1.2800000000000001E-2</v>
      </c>
      <c r="N177" s="50">
        <v>1.1182000000000001</v>
      </c>
      <c r="O177" s="50">
        <v>1.4729000000000001</v>
      </c>
      <c r="P177" s="50">
        <v>0.79710000000000003</v>
      </c>
    </row>
    <row r="178" spans="1:16">
      <c r="A178" s="15">
        <v>45627</v>
      </c>
      <c r="B178" s="50">
        <v>8.3241999999999994</v>
      </c>
      <c r="C178" s="50">
        <v>3.3456999999999999</v>
      </c>
      <c r="D178" s="50">
        <v>9.0486000000000004</v>
      </c>
      <c r="E178" s="50">
        <v>9.6065000000000005</v>
      </c>
      <c r="F178" s="50">
        <v>12.404999999999999</v>
      </c>
      <c r="G178" s="50">
        <v>11.0335</v>
      </c>
      <c r="H178" s="50">
        <v>4.6271000000000004</v>
      </c>
      <c r="I178" s="50">
        <v>12.2431</v>
      </c>
      <c r="J178" s="50">
        <v>12.2262</v>
      </c>
      <c r="K178" s="50">
        <v>14.101800000000001</v>
      </c>
      <c r="L178" s="50">
        <v>0.89400000000000002</v>
      </c>
      <c r="M178" s="50">
        <v>1.24E-2</v>
      </c>
      <c r="N178" s="50">
        <v>1.0933999999999999</v>
      </c>
      <c r="O178" s="50">
        <v>1.1528</v>
      </c>
      <c r="P178" s="50">
        <v>0.81630000000000003</v>
      </c>
    </row>
    <row r="179" spans="1:16">
      <c r="A179" s="15">
        <v>45658</v>
      </c>
      <c r="B179" s="50">
        <v>8.2140000000000004</v>
      </c>
      <c r="C179" s="50">
        <v>3.2656000000000001</v>
      </c>
      <c r="D179" s="50">
        <v>8.7887000000000004</v>
      </c>
      <c r="E179" s="50">
        <v>9.7521000000000004</v>
      </c>
      <c r="F179" s="50">
        <v>11.854100000000001</v>
      </c>
      <c r="G179" s="50">
        <v>11.185600000000001</v>
      </c>
      <c r="H179" s="50">
        <v>4.9271000000000003</v>
      </c>
      <c r="I179" s="50">
        <v>12.149900000000001</v>
      </c>
      <c r="J179" s="50">
        <v>12.447900000000001</v>
      </c>
      <c r="K179" s="50">
        <v>13.5847</v>
      </c>
      <c r="L179" s="50">
        <v>0.94059999999999999</v>
      </c>
      <c r="M179" s="50">
        <v>1.15E-2</v>
      </c>
      <c r="N179" s="50">
        <v>1.1633</v>
      </c>
      <c r="O179" s="50">
        <v>1.2608999999999999</v>
      </c>
      <c r="P179" s="50">
        <v>0.89159999999999995</v>
      </c>
    </row>
    <row r="180" spans="1:16">
      <c r="A180" s="15">
        <v>45689</v>
      </c>
      <c r="B180" s="50">
        <v>8.7912999999999997</v>
      </c>
      <c r="C180" s="50">
        <v>3.1989000000000001</v>
      </c>
      <c r="D180" s="50">
        <v>9.6035000000000004</v>
      </c>
      <c r="E180" s="50">
        <v>9.8519000000000005</v>
      </c>
      <c r="F180" s="50">
        <v>11.6572</v>
      </c>
      <c r="G180" s="50">
        <v>11.324299999999999</v>
      </c>
      <c r="H180" s="50">
        <v>4.9279999999999999</v>
      </c>
      <c r="I180" s="50">
        <v>12.101699999999999</v>
      </c>
      <c r="J180" s="50">
        <v>12.5641</v>
      </c>
      <c r="K180" s="50">
        <v>13.464600000000001</v>
      </c>
      <c r="L180" s="50">
        <v>0.84670000000000001</v>
      </c>
      <c r="M180" s="50">
        <v>1.21E-2</v>
      </c>
      <c r="N180" s="50">
        <v>1.0387999999999999</v>
      </c>
      <c r="O180" s="50">
        <v>1.3267</v>
      </c>
      <c r="P180" s="50">
        <v>1.0378000000000001</v>
      </c>
    </row>
    <row r="181" spans="1:16">
      <c r="A181" s="15">
        <v>45717</v>
      </c>
      <c r="B181" s="50">
        <v>8.5730000000000004</v>
      </c>
      <c r="C181" s="50">
        <v>3.2191999999999998</v>
      </c>
      <c r="D181" s="50">
        <v>9.1088000000000005</v>
      </c>
      <c r="E181" s="50">
        <v>10.337</v>
      </c>
      <c r="F181" s="50">
        <v>12.069800000000001</v>
      </c>
      <c r="G181" s="50">
        <v>11.281000000000001</v>
      </c>
      <c r="H181" s="50">
        <v>4.8902000000000001</v>
      </c>
      <c r="I181" s="50">
        <v>11.978999999999999</v>
      </c>
      <c r="J181" s="50">
        <v>12.712199999999999</v>
      </c>
      <c r="K181" s="50">
        <v>14.1112</v>
      </c>
      <c r="L181" s="50">
        <v>0.92259999999999998</v>
      </c>
      <c r="M181" s="50">
        <v>1.1900000000000001E-2</v>
      </c>
      <c r="N181" s="50">
        <v>1.1535</v>
      </c>
      <c r="O181" s="50">
        <v>1.2157</v>
      </c>
      <c r="P181" s="50">
        <v>0.95430000000000004</v>
      </c>
    </row>
    <row r="182" spans="1:16">
      <c r="A182" s="15">
        <v>45748</v>
      </c>
      <c r="B182" s="50">
        <v>8.8879999999999999</v>
      </c>
      <c r="C182" s="50">
        <v>3.2271999999999998</v>
      </c>
      <c r="D182" s="50">
        <v>9.6260999999999992</v>
      </c>
      <c r="E182" s="50">
        <v>10.6309</v>
      </c>
      <c r="F182" s="50">
        <v>11.9657</v>
      </c>
      <c r="G182" s="50">
        <v>11.6836</v>
      </c>
      <c r="H182" s="50">
        <v>4.8964999999999996</v>
      </c>
      <c r="I182" s="50">
        <v>12.7173</v>
      </c>
      <c r="J182" s="50">
        <v>12.705299999999999</v>
      </c>
      <c r="K182" s="50">
        <v>14.074400000000001</v>
      </c>
      <c r="L182" s="50">
        <v>0.97319999999999995</v>
      </c>
      <c r="M182" s="50">
        <v>1.11E-2</v>
      </c>
      <c r="N182" s="50">
        <v>1.2290000000000001</v>
      </c>
      <c r="O182" s="50">
        <v>1.2882</v>
      </c>
      <c r="P182" s="50">
        <v>1.0747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216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hidden="1" outlineLevel="1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 hidden="1" outlineLevel="1" collapsed="1">
      <c r="A158" s="54">
        <v>45017</v>
      </c>
      <c r="B158" s="155">
        <v>2</v>
      </c>
      <c r="C158" s="155">
        <v>3</v>
      </c>
      <c r="D158" s="162">
        <v>193</v>
      </c>
    </row>
    <row r="159" spans="1:4" ht="14.4" hidden="1" outlineLevel="1" collapsed="1">
      <c r="A159" s="54">
        <v>45047</v>
      </c>
      <c r="B159" s="155">
        <v>2</v>
      </c>
      <c r="C159" s="155">
        <v>3</v>
      </c>
      <c r="D159" s="162">
        <v>193</v>
      </c>
    </row>
    <row r="160" spans="1:4" ht="14.4" hidden="1" outlineLevel="1" collapsed="1">
      <c r="A160" s="54">
        <v>45078</v>
      </c>
      <c r="B160" s="155">
        <v>2</v>
      </c>
      <c r="C160" s="155">
        <v>3</v>
      </c>
      <c r="D160" s="162">
        <v>173</v>
      </c>
    </row>
    <row r="161" spans="1:4" ht="14.4" hidden="1" outlineLevel="1" collapsed="1">
      <c r="A161" s="54">
        <v>45108</v>
      </c>
      <c r="B161" s="155">
        <v>2</v>
      </c>
      <c r="C161" s="155">
        <v>3</v>
      </c>
      <c r="D161" s="162">
        <v>173</v>
      </c>
    </row>
    <row r="162" spans="1:4" ht="14.4" hidden="1" outlineLevel="1" collapsed="1">
      <c r="A162" s="54">
        <v>45139</v>
      </c>
      <c r="B162" s="155">
        <v>2</v>
      </c>
      <c r="C162" s="155">
        <v>3</v>
      </c>
      <c r="D162" s="162">
        <v>173</v>
      </c>
    </row>
    <row r="163" spans="1:4" ht="14.4" hidden="1" outlineLevel="1" collapsed="1">
      <c r="A163" s="54">
        <v>45170</v>
      </c>
      <c r="B163" s="155">
        <v>2</v>
      </c>
      <c r="C163" s="155">
        <v>3</v>
      </c>
      <c r="D163" s="162">
        <v>172</v>
      </c>
    </row>
    <row r="164" spans="1:4" ht="14.4" hidden="1" outlineLevel="1" collapsed="1">
      <c r="A164" s="54">
        <v>45200</v>
      </c>
      <c r="B164" s="155">
        <v>2</v>
      </c>
      <c r="C164" s="155">
        <v>3</v>
      </c>
      <c r="D164" s="162">
        <v>172</v>
      </c>
    </row>
    <row r="165" spans="1:4" ht="14.4" hidden="1" outlineLevel="1" collapsed="1">
      <c r="A165" s="54">
        <v>45231</v>
      </c>
      <c r="B165" s="155">
        <v>2</v>
      </c>
      <c r="C165" s="155">
        <v>3</v>
      </c>
      <c r="D165" s="162">
        <v>172</v>
      </c>
    </row>
    <row r="166" spans="1:4" ht="14.4" hidden="1" outlineLevel="1" collapsed="1">
      <c r="A166" s="54">
        <v>45261</v>
      </c>
      <c r="B166" s="155">
        <v>2</v>
      </c>
      <c r="C166" s="155">
        <v>3</v>
      </c>
      <c r="D166" s="162">
        <v>170</v>
      </c>
    </row>
    <row r="167" spans="1:4" ht="14.4" hidden="1" outlineLevel="1" collapsed="1">
      <c r="A167" s="54">
        <v>45292</v>
      </c>
      <c r="B167" s="155">
        <v>2</v>
      </c>
      <c r="C167" s="155">
        <v>3</v>
      </c>
      <c r="D167" s="162">
        <v>170</v>
      </c>
    </row>
    <row r="168" spans="1:4" ht="14.4" hidden="1" outlineLevel="1" collapsed="1">
      <c r="A168" s="54">
        <v>45323</v>
      </c>
      <c r="B168" s="155">
        <v>2</v>
      </c>
      <c r="C168" s="155">
        <v>3</v>
      </c>
      <c r="D168" s="162">
        <v>170</v>
      </c>
    </row>
    <row r="169" spans="1:4" ht="14.4" hidden="1" outlineLevel="1" collapsed="1">
      <c r="A169" s="54">
        <v>45352</v>
      </c>
      <c r="B169" s="155">
        <v>2</v>
      </c>
      <c r="C169" s="155">
        <v>3</v>
      </c>
      <c r="D169" s="162">
        <v>162</v>
      </c>
    </row>
    <row r="170" spans="1:4" ht="14.4" collapsed="1">
      <c r="A170" s="54">
        <v>45383</v>
      </c>
      <c r="B170" s="155">
        <v>2</v>
      </c>
      <c r="C170" s="155">
        <v>3</v>
      </c>
      <c r="D170" s="162">
        <v>162</v>
      </c>
    </row>
    <row r="171" spans="1:4" ht="14.4">
      <c r="A171" s="54">
        <v>45413</v>
      </c>
      <c r="B171" s="155">
        <v>2</v>
      </c>
      <c r="C171" s="155">
        <v>3</v>
      </c>
      <c r="D171" s="162">
        <v>162</v>
      </c>
    </row>
    <row r="172" spans="1:4" ht="14.4">
      <c r="A172" s="54">
        <v>45444</v>
      </c>
      <c r="B172" s="155">
        <v>2</v>
      </c>
      <c r="C172" s="155">
        <v>3</v>
      </c>
      <c r="D172" s="162">
        <v>162</v>
      </c>
    </row>
    <row r="173" spans="1:4" ht="14.4">
      <c r="A173" s="54">
        <v>45474</v>
      </c>
      <c r="B173" s="155">
        <v>2</v>
      </c>
      <c r="C173" s="155">
        <v>3</v>
      </c>
      <c r="D173" s="162">
        <v>162</v>
      </c>
    </row>
    <row r="174" spans="1:4" ht="14.4">
      <c r="A174" s="54">
        <v>45505</v>
      </c>
      <c r="B174" s="155">
        <v>2</v>
      </c>
      <c r="C174" s="155">
        <v>3</v>
      </c>
      <c r="D174" s="162">
        <v>162</v>
      </c>
    </row>
    <row r="175" spans="1:4" ht="14.4">
      <c r="A175" s="54">
        <v>45536</v>
      </c>
      <c r="B175" s="155">
        <v>2</v>
      </c>
      <c r="C175" s="155">
        <v>3</v>
      </c>
      <c r="D175" s="162">
        <v>158</v>
      </c>
    </row>
    <row r="176" spans="1:4" ht="14.4">
      <c r="A176" s="54">
        <v>45566</v>
      </c>
      <c r="B176" s="155">
        <v>2</v>
      </c>
      <c r="C176" s="155">
        <v>3</v>
      </c>
      <c r="D176" s="162">
        <v>158</v>
      </c>
    </row>
    <row r="177" spans="1:4" ht="14.4">
      <c r="A177" s="54">
        <v>45597</v>
      </c>
      <c r="B177" s="155">
        <v>2</v>
      </c>
      <c r="C177" s="155">
        <v>3</v>
      </c>
      <c r="D177" s="162">
        <v>158</v>
      </c>
    </row>
    <row r="178" spans="1:4" ht="14.4">
      <c r="A178" s="54">
        <v>45627</v>
      </c>
      <c r="B178" s="155">
        <v>2</v>
      </c>
      <c r="C178" s="155">
        <v>3</v>
      </c>
      <c r="D178" s="162">
        <v>155</v>
      </c>
    </row>
    <row r="179" spans="1:4" ht="14.4">
      <c r="A179" s="54">
        <v>45658</v>
      </c>
      <c r="B179" s="155">
        <v>2</v>
      </c>
      <c r="C179" s="155">
        <v>3</v>
      </c>
      <c r="D179" s="162">
        <v>155</v>
      </c>
    </row>
    <row r="180" spans="1:4" ht="14.4">
      <c r="A180" s="54">
        <v>45689</v>
      </c>
      <c r="B180" s="155">
        <v>2</v>
      </c>
      <c r="C180" s="155">
        <v>3</v>
      </c>
      <c r="D180" s="162">
        <v>155</v>
      </c>
    </row>
    <row r="181" spans="1:4" ht="14.4">
      <c r="A181" s="54">
        <v>45717</v>
      </c>
      <c r="B181" s="155">
        <v>2</v>
      </c>
      <c r="C181" s="155">
        <v>3</v>
      </c>
      <c r="D181" s="162">
        <v>155</v>
      </c>
    </row>
    <row r="182" spans="1:4" ht="14.4">
      <c r="A182" s="54">
        <v>45748</v>
      </c>
      <c r="B182" s="155">
        <v>2</v>
      </c>
      <c r="C182" s="155">
        <v>3</v>
      </c>
      <c r="D182" s="162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166</v>
      </c>
      <c r="B1" s="62">
        <v>2025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64" t="s">
        <v>165</v>
      </c>
      <c r="K3" s="64">
        <v>3</v>
      </c>
      <c r="M3" s="64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75" t="s">
        <v>182</v>
      </c>
      <c r="B5" s="175"/>
      <c r="C5" s="175"/>
      <c r="D5" s="175"/>
      <c r="E5" s="175"/>
      <c r="F5" s="175"/>
      <c r="G5" s="175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75">
        <f>DATE(B1,VLOOKUP(A1,$J$1:$K$12,2,0),1)</f>
        <v>45748</v>
      </c>
      <c r="B6" s="175"/>
      <c r="C6" s="175"/>
      <c r="D6" s="175"/>
      <c r="E6" s="175"/>
      <c r="F6" s="175"/>
      <c r="G6" s="175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77" t="s">
        <v>114</v>
      </c>
      <c r="B8" s="179" t="s">
        <v>229</v>
      </c>
      <c r="C8" s="179"/>
      <c r="D8" s="179"/>
      <c r="E8" s="179" t="s">
        <v>170</v>
      </c>
      <c r="F8" s="179"/>
      <c r="G8" s="180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78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2025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816832.86752873997</v>
      </c>
      <c r="C11" s="86">
        <f>IF(ISERROR(VLOOKUP($A$6,'Кредити НФК'!$A$10:$M$200,2,0)),"–",VLOOKUP($A$6,'Кредити НФК'!$A$10:$M$200,2,0))</f>
        <v>13595.02294836</v>
      </c>
      <c r="D11" s="87">
        <f t="shared" ref="D11:D16" si="0">IF(ISERROR(C11/B11*100),"–",C11/B11*100)</f>
        <v>1.6643579719668498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2.9265496233386727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2.2659529552193902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1.7960729241167854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568991.63896480005</v>
      </c>
      <c r="C12" s="86">
        <f>IF(ISERROR(VLOOKUP($A$6,'Кредити НФК'!$A$10:$M$200,6,0)),"–",VLOOKUP($A$6,'Кредити НФК'!$A$10:$M$200,6,0))</f>
        <v>8730.2818395699996</v>
      </c>
      <c r="D12" s="87">
        <f t="shared" si="0"/>
        <v>1.5343427287356128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8.0097100061342132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2.3024176341410083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2.8094877133901548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247841.22856394001</v>
      </c>
      <c r="C13" s="86">
        <f>IF(ISERROR(VLOOKUP($A$6,'Кредити НФК'!$A$10:$M$200,10,0)),"–",VLOOKUP($A$6,'Кредити НФК'!$A$10:$M$200,10,0))</f>
        <v>4864.74110879</v>
      </c>
      <c r="D13" s="87">
        <f t="shared" si="0"/>
        <v>1.9628457851736951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-5.0893878073095493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2.2005784549829599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2.6623382916099558E-2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313023.99799017998</v>
      </c>
      <c r="C14" s="86">
        <f>IF(ISERROR(VLOOKUP($A$6,'Кредити ДГ'!$A$10:$M$200,2,0)),"–",VLOOKUP($A$6,'Кредити ДГ'!$A$10:$M$200,2,0))</f>
        <v>5407.4803042399999</v>
      </c>
      <c r="D14" s="87">
        <f t="shared" si="0"/>
        <v>1.7274970414279995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-10.380717732241138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1.3908416397024439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0.68298810054096748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302531.75057251001</v>
      </c>
      <c r="C15" s="86">
        <f>IF(ISERROR(VLOOKUP($A$6,'Кредити ДГ'!$A$10:$M$200,6,0)),"–",VLOOKUP($A$6,'Кредити ДГ'!$A$10:$M$200,6,0))</f>
        <v>5214.6882244600001</v>
      </c>
      <c r="D15" s="87">
        <f t="shared" si="0"/>
        <v>1.7236829571083838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-10.532822437030319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1.6311432295663906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0.6941978338919057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10492.24741767</v>
      </c>
      <c r="C16" s="93">
        <f>IF(ISERROR(VLOOKUP($A$6,'Кредити ДГ'!$A$10:$M$200,10,0)),"–",VLOOKUP($A$6,'Кредити ДГ'!$A$10:$M$200,10,0))</f>
        <v>192.79207977999999</v>
      </c>
      <c r="D16" s="94">
        <f t="shared" si="0"/>
        <v>1.8374717265561118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-6.0609099831154083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-4.7037525364361841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0.38072833747332879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1217183.2390689801</v>
      </c>
      <c r="C18" s="86">
        <f>IF(ISERROR(VLOOKUP($A$6,'Депозити НФК'!$A$10:$S$200,2,0)),"–",VLOOKUP($A$6,'Депозити НФК'!$A$10:$S$200,2,0))</f>
        <v>21774.88515749</v>
      </c>
      <c r="D18" s="87">
        <f>IF(ISERROR(C18/B18*100),"–",C18/B18*100)</f>
        <v>1.7889570328084328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25.464528922563829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-5.326762581670323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3.7631288948593919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904124.78066096036</v>
      </c>
      <c r="C19" s="86">
        <f>IF(ISERROR(VLOOKUP($A$6,'Депозити НФК'!$A$10:$S$200,8,0)),"–",VLOOKUP($A$6,'Депозити НФК'!$A$10:$S$200,8,0))</f>
        <v>14448.683458930002</v>
      </c>
      <c r="D19" s="87">
        <f t="shared" ref="D19:D23" si="1">IF(ISERROR(C19/B19*100),"–",C19/B19*100)</f>
        <v>1.5980851059482402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31.221947152512598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-13.734369887476333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-2.4471790415963568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313058.45840802003</v>
      </c>
      <c r="C20" s="86">
        <f>IF(ISERROR(VLOOKUP($A$6,'Депозити НФК'!$A$10:$S$200,14,0)),"–",VLOOKUP($A$6,'Депозити НФК'!$A$10:$S$200,14,0))</f>
        <v>7326.2016985600003</v>
      </c>
      <c r="D20" s="87">
        <f t="shared" si="1"/>
        <v>2.3402024451968346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15.472593332124475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17.200825484914191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18.661254975196641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1413823.5465283697</v>
      </c>
      <c r="C21" s="86">
        <f>IF(ISERROR(VLOOKUP($A$6,'Депозити ДГ'!$A$10:$S$200,2,0)),"–",VLOOKUP($A$6,'Депозити ДГ'!$A$10:$S$200,2,0))</f>
        <v>46955.043858589997</v>
      </c>
      <c r="D21" s="87">
        <f t="shared" si="1"/>
        <v>3.3211389054799421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6.2479436990457771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0.58507025946319402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1.4330018934137314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913499.64493157982</v>
      </c>
      <c r="C22" s="86">
        <f>IF(ISERROR(VLOOKUP($A$6,'Депозити ДГ'!$A$10:$S$200,8,0)),"–",VLOOKUP($A$6,'Депозити ДГ'!$A$10:$S$200,8,0))</f>
        <v>33465.003434519997</v>
      </c>
      <c r="D22" s="87">
        <f t="shared" si="1"/>
        <v>3.6633843943121058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6.5268807306527492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0.26702040024429152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1.6164377538755019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500323.90159679</v>
      </c>
      <c r="C23" s="93">
        <f>IF(ISERROR(VLOOKUP($A$6,'Депозити ДГ'!$A$10:$S$200,14,0)),"–",VLOOKUP($A$6,'Депозити ДГ'!$A$10:$S$200,14,0))</f>
        <v>13490.040424070001</v>
      </c>
      <c r="D23" s="94">
        <f t="shared" si="1"/>
        <v>2.6962614380437087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5.5622451887547868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1.3828429892180623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0.98079551327525394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82" t="s">
        <v>114</v>
      </c>
      <c r="B25" s="183"/>
      <c r="C25" s="183"/>
      <c r="D25" s="183"/>
      <c r="E25" s="184" t="s">
        <v>123</v>
      </c>
      <c r="F25" s="184"/>
      <c r="G25" s="185"/>
      <c r="J25" s="104"/>
      <c r="K25" s="104"/>
      <c r="L25" s="104"/>
      <c r="M25" s="64"/>
    </row>
    <row r="26" spans="1:13" s="1" customFormat="1" ht="27.75" customHeight="1">
      <c r="A26" s="182"/>
      <c r="B26" s="183"/>
      <c r="C26" s="183"/>
      <c r="D26" s="183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6" t="s">
        <v>124</v>
      </c>
      <c r="B27" s="186"/>
      <c r="C27" s="186"/>
      <c r="D27" s="186"/>
      <c r="E27" s="186"/>
      <c r="F27" s="186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15.2905</v>
      </c>
      <c r="F28" s="88">
        <f>IF(ISERROR(VLOOKUP($A$6,'% ставки за кредитами НФК'!$A$10:$S$200,2,0)),"–",VLOOKUP($A$6,'% ставки за кредитами НФК'!$A$10:$S$200,2,0))</f>
        <v>16.901900000000001</v>
      </c>
      <c r="G28" s="88">
        <f>IF(ISERROR(IF(F28=0,"–",F28-E28)),"–",IF(F28=0,"–",F28-E28))</f>
        <v>1.6114000000000015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16.611699999999999</v>
      </c>
      <c r="F29" s="88">
        <f>IF(ISERROR(VLOOKUP($A$6,'% ставки за кредитами НФК'!$A$10:$S$200,8,0)),"–",VLOOKUP($A$6,'% ставки за кредитами НФК'!$A$10:$S$200,8,0))</f>
        <v>17.9344</v>
      </c>
      <c r="G29" s="88">
        <f t="shared" ref="G29:G37" si="2">IF(ISERROR(IF(F29=0,"–",F29-E29)),"–",IF(F29=0,"–",F29-E29))</f>
        <v>1.3227000000000011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16.614100000000001</v>
      </c>
      <c r="F30" s="88">
        <f>IF(ISERROR(VLOOKUP($A$6,'% ставки за кредитами НФК'!$A$10:$S$200,10,0)),"–",VLOOKUP($A$6,'% ставки за кредитами НФК'!$A$10:$S$200,10,0))</f>
        <v>17.8992</v>
      </c>
      <c r="G30" s="88">
        <f t="shared" si="2"/>
        <v>1.2850999999999999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6.3094000000000001</v>
      </c>
      <c r="F31" s="88">
        <f>IF(ISERROR(VLOOKUP($A$6,'% ставки за кредитами НФК'!$A$10:$S$200,14,0)),"–",VLOOKUP($A$6,'% ставки за кредитами НФК'!$A$10:$S$200,14,0))</f>
        <v>6.202</v>
      </c>
      <c r="G31" s="88">
        <f t="shared" si="2"/>
        <v>-0.10740000000000016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6.3108000000000004</v>
      </c>
      <c r="F32" s="88">
        <f>IF(ISERROR(VLOOKUP($A$6,'% ставки за кредитами НФК'!$A$10:$S$200,16,0)),"–",VLOOKUP($A$6,'% ставки за кредитами НФК'!$A$10:$S$200,16,0))</f>
        <v>6.202</v>
      </c>
      <c r="G32" s="88">
        <f t="shared" si="2"/>
        <v>-0.10880000000000045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28.378900000000002</v>
      </c>
      <c r="F33" s="88">
        <f>IF(ISERROR(VLOOKUP($A$6,'% ставки за кредитами ДГ'!$A$10:$S$200,2,0)),"–",VLOOKUP($A$6,'% ставки за кредитами ДГ'!$A$10:$S$200,2,0))</f>
        <v>35.556699999999999</v>
      </c>
      <c r="G33" s="88">
        <f t="shared" si="2"/>
        <v>7.1777999999999977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28.3947</v>
      </c>
      <c r="F34" s="88">
        <f>IF(ISERROR(VLOOKUP($A$6,'% ставки за кредитами ДГ'!$A$10:$S$200,8,0)),"–",VLOOKUP($A$6,'% ставки за кредитами ДГ'!$A$10:$S$200,8,0))</f>
        <v>35.592300000000002</v>
      </c>
      <c r="G34" s="88">
        <f t="shared" si="2"/>
        <v>7.1976000000000013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34.479599999999998</v>
      </c>
      <c r="F35" s="88">
        <f>IF(ISERROR(VLOOKUP($A$6,'% ставки за кредитами ДГ'!$A$10:$S$200,10,0)),"–",VLOOKUP($A$6,'% ставки за кредитами ДГ'!$A$10:$S$200,10,0))</f>
        <v>34.573700000000002</v>
      </c>
      <c r="G35" s="88">
        <f t="shared" si="2"/>
        <v>9.4100000000004513E-2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13.567</v>
      </c>
      <c r="F36" s="88">
        <f>IF(ISERROR(VLOOKUP($A$6,'% ставки за кредитами ДГ'!$A$10:$S$200,14,0)),"–",VLOOKUP($A$6,'% ставки за кредитами ДГ'!$A$10:$S$200,14,0))</f>
        <v>11.3118</v>
      </c>
      <c r="G36" s="88">
        <f t="shared" si="2"/>
        <v>-2.2552000000000003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7.8761000000000001</v>
      </c>
      <c r="F37" s="95">
        <f>IF(ISERROR(VLOOKUP($A$6,'% ставки за кредитами ДГ'!$A$10:$S$200,16,0)),"–",VLOOKUP($A$6,'% ставки за кредитами ДГ'!$A$10:$S$200,16,0))</f>
        <v>0</v>
      </c>
      <c r="G37" s="95" t="str">
        <f t="shared" si="2"/>
        <v>–</v>
      </c>
    </row>
    <row r="38" spans="1:13" ht="30.75" customHeight="1">
      <c r="A38" s="187" t="s">
        <v>125</v>
      </c>
      <c r="B38" s="187"/>
      <c r="C38" s="187"/>
      <c r="D38" s="187"/>
      <c r="E38" s="186"/>
      <c r="F38" s="186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8.6957000000000004</v>
      </c>
      <c r="F39" s="88">
        <f>IF(ISERROR(VLOOKUP($A$6,'% ставки за депозитами НФК'!$A$10:$P$200,2,0)),"–",VLOOKUP($A$6,'% ставки за депозитами НФК'!$A$10:$P$200,2,0))</f>
        <v>9.6579999999999995</v>
      </c>
      <c r="G39" s="88">
        <f>IF(ISERROR(IF(F39=0,"–",F39-E39)),"–",IF(F39=0,"–",F39-E39))</f>
        <v>0.96229999999999905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9.6890999999999998</v>
      </c>
      <c r="F40" s="88">
        <f>IF(ISERROR(VLOOKUP($A$6,'% ставки за депозитами НФК'!$A$10:$P$200,7,0)),"–",VLOOKUP($A$6,'% ставки за депозитами НФК'!$A$10:$P$200,7,0))</f>
        <v>10.6922</v>
      </c>
      <c r="G40" s="88">
        <f t="shared" ref="G40:G44" si="3">IF(ISERROR(IF(F40=0,"–",F40-E40)),"–",IF(F40=0,"–",F40-E40))</f>
        <v>1.0030999999999999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0.76100000000000001</v>
      </c>
      <c r="F41" s="88">
        <f>IF(ISERROR(VLOOKUP($A$6,'% ставки за депозитами НФК'!$A$10:$P$200,12,0)),"–",VLOOKUP($A$6,'% ставки за депозитами НФК'!$A$10:$P$200,12,0))</f>
        <v>0.26889999999999997</v>
      </c>
      <c r="G41" s="88">
        <f t="shared" si="3"/>
        <v>-0.49210000000000004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8.0541999999999998</v>
      </c>
      <c r="F42" s="88">
        <f>IF(ISERROR(VLOOKUP($A$6,'% ставки за депозитами ДГ'!$A$10:$P$200,2,0)),"–",VLOOKUP($A$6,'% ставки за депозитами ДГ'!$A$10:$P$200,2,0))</f>
        <v>8.8879999999999999</v>
      </c>
      <c r="G42" s="88">
        <f t="shared" si="3"/>
        <v>0.8338000000000001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10.428900000000001</v>
      </c>
      <c r="F43" s="88">
        <f>IF(ISERROR(VLOOKUP($A$6,'% ставки за депозитами ДГ'!$A$10:$P$200,7,0)),"–",VLOOKUP($A$6,'% ставки за депозитами ДГ'!$A$10:$P$200,7,0))</f>
        <v>11.6836</v>
      </c>
      <c r="G43" s="88">
        <f t="shared" si="3"/>
        <v>1.2546999999999997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1.0068999999999999</v>
      </c>
      <c r="F44" s="95">
        <f>IF(ISERROR(VLOOKUP($A$6,'% ставки за депозитами ДГ'!$A$10:$P$200,12,0)),"–",VLOOKUP($A$6,'% ставки за депозитами ДГ'!$A$10:$P$200,12,0))</f>
        <v>0.97319999999999995</v>
      </c>
      <c r="G44" s="95">
        <f t="shared" si="3"/>
        <v>-3.3699999999999952E-2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82" t="s">
        <v>114</v>
      </c>
      <c r="B46" s="183"/>
      <c r="C46" s="183"/>
      <c r="D46" s="183"/>
      <c r="E46" s="183"/>
      <c r="F46" s="183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51">
        <f>IF(ISERROR(VLOOKUP($A$6,'Банки та філії'!$A$11:$D$200,4,0)),,VLOOKUP($A$6,'Банки та філії'!$A$11:$D$200,4,0))</f>
        <v>155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267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43</v>
      </c>
      <c r="E10" s="162">
        <v>1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1152</v>
      </c>
      <c r="E11" s="162">
        <v>27</v>
      </c>
    </row>
    <row r="12" spans="1:16" s="1" customFormat="1">
      <c r="A12" s="161">
        <v>29</v>
      </c>
      <c r="B12" s="163" t="s">
        <v>219</v>
      </c>
      <c r="C12" s="162">
        <v>300119</v>
      </c>
      <c r="D12" s="162">
        <v>32</v>
      </c>
      <c r="E12" s="162">
        <v>1</v>
      </c>
    </row>
    <row r="13" spans="1:16" s="1" customFormat="1">
      <c r="A13" s="161">
        <v>36</v>
      </c>
      <c r="B13" s="163" t="s">
        <v>266</v>
      </c>
      <c r="C13" s="162">
        <v>300335</v>
      </c>
      <c r="D13" s="162">
        <v>325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258</v>
      </c>
      <c r="C15" s="162">
        <v>305299</v>
      </c>
      <c r="D15" s="162">
        <v>1105</v>
      </c>
      <c r="E15" s="162">
        <v>33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15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94</v>
      </c>
      <c r="E17" s="162">
        <v>4</v>
      </c>
    </row>
    <row r="18" spans="1:5" s="1" customFormat="1">
      <c r="A18" s="161">
        <v>72</v>
      </c>
      <c r="B18" s="163" t="s">
        <v>231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252</v>
      </c>
      <c r="C19" s="162">
        <v>325365</v>
      </c>
      <c r="D19" s="162">
        <v>65</v>
      </c>
      <c r="E19" s="162">
        <v>1</v>
      </c>
    </row>
    <row r="20" spans="1:5" s="1" customFormat="1">
      <c r="A20" s="161">
        <v>91</v>
      </c>
      <c r="B20" s="163" t="s">
        <v>257</v>
      </c>
      <c r="C20" s="162">
        <v>325268</v>
      </c>
      <c r="D20" s="162">
        <v>20</v>
      </c>
      <c r="E20" s="162">
        <v>0</v>
      </c>
    </row>
    <row r="21" spans="1:5" s="1" customFormat="1">
      <c r="A21" s="161">
        <v>95</v>
      </c>
      <c r="B21" s="163" t="s">
        <v>253</v>
      </c>
      <c r="C21" s="162">
        <v>325990</v>
      </c>
      <c r="D21" s="162">
        <v>9</v>
      </c>
      <c r="E21" s="162">
        <v>0</v>
      </c>
    </row>
    <row r="22" spans="1:5" s="1" customFormat="1">
      <c r="A22" s="161">
        <v>96</v>
      </c>
      <c r="B22" s="163" t="s">
        <v>232</v>
      </c>
      <c r="C22" s="162">
        <v>307770</v>
      </c>
      <c r="D22" s="162">
        <v>199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25</v>
      </c>
      <c r="E23" s="162">
        <v>4</v>
      </c>
    </row>
    <row r="24" spans="1:5" s="1" customFormat="1">
      <c r="A24" s="161">
        <v>105</v>
      </c>
      <c r="B24" s="163" t="s">
        <v>217</v>
      </c>
      <c r="C24" s="162">
        <v>328168</v>
      </c>
      <c r="D24" s="162">
        <v>45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46</v>
      </c>
      <c r="E25" s="162">
        <v>1</v>
      </c>
    </row>
    <row r="26" spans="1:5" s="1" customFormat="1">
      <c r="A26" s="161">
        <v>113</v>
      </c>
      <c r="B26" s="163" t="s">
        <v>220</v>
      </c>
      <c r="C26" s="162">
        <v>331489</v>
      </c>
      <c r="D26" s="162">
        <v>73</v>
      </c>
      <c r="E26" s="162">
        <v>1</v>
      </c>
    </row>
    <row r="27" spans="1:5" s="1" customFormat="1">
      <c r="A27" s="161">
        <v>115</v>
      </c>
      <c r="B27" s="163" t="s">
        <v>238</v>
      </c>
      <c r="C27" s="162">
        <v>334851</v>
      </c>
      <c r="D27" s="162">
        <v>223</v>
      </c>
      <c r="E27" s="162">
        <v>15</v>
      </c>
    </row>
    <row r="28" spans="1:5" s="1" customFormat="1">
      <c r="A28" s="161">
        <v>123</v>
      </c>
      <c r="B28" s="163" t="s">
        <v>233</v>
      </c>
      <c r="C28" s="162">
        <v>351607</v>
      </c>
      <c r="D28" s="162">
        <v>16</v>
      </c>
      <c r="E28" s="162">
        <v>0</v>
      </c>
    </row>
    <row r="29" spans="1:5" s="1" customFormat="1">
      <c r="A29" s="161">
        <v>128</v>
      </c>
      <c r="B29" s="163" t="s">
        <v>221</v>
      </c>
      <c r="C29" s="162">
        <v>351254</v>
      </c>
      <c r="D29" s="162">
        <v>3</v>
      </c>
      <c r="E29" s="162">
        <v>0</v>
      </c>
    </row>
    <row r="30" spans="1:5" s="1" customFormat="1">
      <c r="A30" s="161">
        <v>129</v>
      </c>
      <c r="B30" s="163" t="s">
        <v>234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222</v>
      </c>
      <c r="C31" s="162">
        <v>353489</v>
      </c>
      <c r="D31" s="162">
        <v>49</v>
      </c>
      <c r="E31" s="162">
        <v>0</v>
      </c>
    </row>
    <row r="32" spans="1:5" s="1" customFormat="1">
      <c r="A32" s="161">
        <v>136</v>
      </c>
      <c r="B32" s="163" t="s">
        <v>239</v>
      </c>
      <c r="C32" s="162">
        <v>351005</v>
      </c>
      <c r="D32" s="162">
        <v>218</v>
      </c>
      <c r="E32" s="162">
        <v>6</v>
      </c>
    </row>
    <row r="33" spans="1:5" s="1" customFormat="1">
      <c r="A33" s="161">
        <v>142</v>
      </c>
      <c r="B33" s="163" t="s">
        <v>240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146</v>
      </c>
      <c r="B34" s="163" t="s">
        <v>263</v>
      </c>
      <c r="C34" s="162">
        <v>320371</v>
      </c>
      <c r="D34" s="162">
        <v>13</v>
      </c>
      <c r="E34" s="162">
        <v>0</v>
      </c>
    </row>
    <row r="35" spans="1:5" s="1" customFormat="1">
      <c r="A35" s="161">
        <v>153</v>
      </c>
      <c r="B35" s="163" t="s">
        <v>223</v>
      </c>
      <c r="C35" s="162">
        <v>380838</v>
      </c>
      <c r="D35" s="162">
        <v>39</v>
      </c>
      <c r="E35" s="162">
        <v>0</v>
      </c>
    </row>
    <row r="36" spans="1:5" s="1" customFormat="1">
      <c r="A36" s="161">
        <v>171</v>
      </c>
      <c r="B36" s="163" t="s">
        <v>254</v>
      </c>
      <c r="C36" s="162">
        <v>300614</v>
      </c>
      <c r="D36" s="162">
        <v>125</v>
      </c>
      <c r="E36" s="162">
        <v>4</v>
      </c>
    </row>
    <row r="37" spans="1:5" s="1" customFormat="1">
      <c r="A37" s="161">
        <v>205</v>
      </c>
      <c r="B37" s="163" t="s">
        <v>208</v>
      </c>
      <c r="C37" s="162">
        <v>313582</v>
      </c>
      <c r="D37" s="162">
        <v>22</v>
      </c>
      <c r="E37" s="162">
        <v>8</v>
      </c>
    </row>
    <row r="38" spans="1:5" s="1" customFormat="1">
      <c r="A38" s="161">
        <v>231</v>
      </c>
      <c r="B38" s="163" t="s">
        <v>235</v>
      </c>
      <c r="C38" s="162">
        <v>322539</v>
      </c>
      <c r="D38" s="162">
        <v>19</v>
      </c>
      <c r="E38" s="162">
        <v>1</v>
      </c>
    </row>
    <row r="39" spans="1:5" s="1" customFormat="1">
      <c r="A39" s="161">
        <v>240</v>
      </c>
      <c r="B39" s="163" t="s">
        <v>264</v>
      </c>
      <c r="C39" s="162">
        <v>322540</v>
      </c>
      <c r="D39" s="162">
        <v>44</v>
      </c>
      <c r="E39" s="162">
        <v>1</v>
      </c>
    </row>
    <row r="40" spans="1:5" s="1" customFormat="1">
      <c r="A40" s="161">
        <v>242</v>
      </c>
      <c r="B40" s="163" t="s">
        <v>255</v>
      </c>
      <c r="C40" s="162">
        <v>322001</v>
      </c>
      <c r="D40" s="162">
        <v>13</v>
      </c>
      <c r="E40" s="162">
        <v>0</v>
      </c>
    </row>
    <row r="41" spans="1:5" s="1" customFormat="1">
      <c r="A41" s="161">
        <v>251</v>
      </c>
      <c r="B41" s="163" t="s">
        <v>209</v>
      </c>
      <c r="C41" s="162">
        <v>300658</v>
      </c>
      <c r="D41" s="162">
        <v>14</v>
      </c>
      <c r="E41" s="162">
        <v>0</v>
      </c>
    </row>
    <row r="42" spans="1:5" s="1" customFormat="1">
      <c r="A42" s="161">
        <v>270</v>
      </c>
      <c r="B42" s="163" t="s">
        <v>236</v>
      </c>
      <c r="C42" s="162">
        <v>305749</v>
      </c>
      <c r="D42" s="162">
        <v>34</v>
      </c>
      <c r="E42" s="162">
        <v>1</v>
      </c>
    </row>
    <row r="43" spans="1:5" s="1" customFormat="1">
      <c r="A43" s="161">
        <v>272</v>
      </c>
      <c r="B43" s="163" t="s">
        <v>265</v>
      </c>
      <c r="C43" s="162">
        <v>300346</v>
      </c>
      <c r="D43" s="162">
        <v>137</v>
      </c>
      <c r="E43" s="162">
        <v>5</v>
      </c>
    </row>
    <row r="44" spans="1:5" s="1" customFormat="1">
      <c r="A44" s="161">
        <v>274</v>
      </c>
      <c r="B44" s="163" t="s">
        <v>210</v>
      </c>
      <c r="C44" s="162">
        <v>320478</v>
      </c>
      <c r="D44" s="162">
        <v>212</v>
      </c>
      <c r="E44" s="162">
        <v>6</v>
      </c>
    </row>
    <row r="45" spans="1:5" s="1" customFormat="1">
      <c r="A45" s="161">
        <v>286</v>
      </c>
      <c r="B45" s="163" t="s">
        <v>241</v>
      </c>
      <c r="C45" s="162">
        <v>306500</v>
      </c>
      <c r="D45" s="162">
        <v>32</v>
      </c>
      <c r="E45" s="162">
        <v>2</v>
      </c>
    </row>
    <row r="46" spans="1:5" s="1" customFormat="1">
      <c r="A46" s="161">
        <v>288</v>
      </c>
      <c r="B46" s="163" t="s">
        <v>211</v>
      </c>
      <c r="C46" s="162">
        <v>300647</v>
      </c>
      <c r="D46" s="162">
        <v>4</v>
      </c>
      <c r="E46" s="162">
        <v>0</v>
      </c>
    </row>
    <row r="47" spans="1:5" s="1" customFormat="1">
      <c r="A47" s="161">
        <v>290</v>
      </c>
      <c r="B47" s="163" t="s">
        <v>224</v>
      </c>
      <c r="C47" s="162">
        <v>300506</v>
      </c>
      <c r="D47" s="162">
        <v>11</v>
      </c>
      <c r="E47" s="162">
        <v>0</v>
      </c>
    </row>
    <row r="48" spans="1:5" s="1" customFormat="1">
      <c r="A48" s="161">
        <v>295</v>
      </c>
      <c r="B48" s="163" t="s">
        <v>242</v>
      </c>
      <c r="C48" s="162">
        <v>300539</v>
      </c>
      <c r="D48" s="162">
        <v>0</v>
      </c>
      <c r="E48" s="162">
        <v>0</v>
      </c>
    </row>
    <row r="49" spans="1:5" s="1" customFormat="1">
      <c r="A49" s="161">
        <v>296</v>
      </c>
      <c r="B49" s="163" t="s">
        <v>212</v>
      </c>
      <c r="C49" s="162">
        <v>300528</v>
      </c>
      <c r="D49" s="162">
        <v>69</v>
      </c>
      <c r="E49" s="162">
        <v>2</v>
      </c>
    </row>
    <row r="50" spans="1:5" s="1" customFormat="1">
      <c r="A50" s="161">
        <v>297</v>
      </c>
      <c r="B50" s="163" t="s">
        <v>225</v>
      </c>
      <c r="C50" s="162">
        <v>300584</v>
      </c>
      <c r="D50" s="162">
        <v>0</v>
      </c>
      <c r="E50" s="162">
        <v>0</v>
      </c>
    </row>
    <row r="51" spans="1:5" s="1" customFormat="1">
      <c r="A51" s="161">
        <v>298</v>
      </c>
      <c r="B51" s="163" t="s">
        <v>213</v>
      </c>
      <c r="C51" s="162">
        <v>320984</v>
      </c>
      <c r="D51" s="162">
        <v>4</v>
      </c>
      <c r="E51" s="162">
        <v>0</v>
      </c>
    </row>
    <row r="52" spans="1:5" s="1" customFormat="1">
      <c r="A52" s="161">
        <v>305</v>
      </c>
      <c r="B52" s="163" t="s">
        <v>214</v>
      </c>
      <c r="C52" s="162">
        <v>307123</v>
      </c>
      <c r="D52" s="162">
        <v>34</v>
      </c>
      <c r="E52" s="162">
        <v>1</v>
      </c>
    </row>
    <row r="53" spans="1:5" s="1" customFormat="1">
      <c r="A53" s="161">
        <v>311</v>
      </c>
      <c r="B53" s="163" t="s">
        <v>243</v>
      </c>
      <c r="C53" s="162">
        <v>380106</v>
      </c>
      <c r="D53" s="162">
        <v>0</v>
      </c>
      <c r="E53" s="162">
        <v>0</v>
      </c>
    </row>
    <row r="54" spans="1:5" s="1" customFormat="1" ht="28.8">
      <c r="A54" s="161">
        <v>313</v>
      </c>
      <c r="B54" s="163" t="s">
        <v>244</v>
      </c>
      <c r="C54" s="162">
        <v>380883</v>
      </c>
      <c r="D54" s="162">
        <v>0</v>
      </c>
      <c r="E54" s="162">
        <v>0</v>
      </c>
    </row>
    <row r="55" spans="1:5" s="1" customFormat="1" ht="28.8">
      <c r="A55" s="161">
        <v>320</v>
      </c>
      <c r="B55" s="163" t="s">
        <v>259</v>
      </c>
      <c r="C55" s="162">
        <v>380281</v>
      </c>
      <c r="D55" s="162">
        <v>29</v>
      </c>
      <c r="E55" s="162">
        <v>1</v>
      </c>
    </row>
    <row r="56" spans="1:5" s="1" customFormat="1">
      <c r="A56" s="161">
        <v>329</v>
      </c>
      <c r="B56" s="163" t="s">
        <v>245</v>
      </c>
      <c r="C56" s="162">
        <v>380366</v>
      </c>
      <c r="D56" s="162">
        <v>1</v>
      </c>
      <c r="E56" s="162">
        <v>0</v>
      </c>
    </row>
    <row r="57" spans="1:5" s="1" customFormat="1">
      <c r="A57" s="161">
        <v>331</v>
      </c>
      <c r="B57" s="163" t="s">
        <v>246</v>
      </c>
      <c r="C57" s="162">
        <v>380441</v>
      </c>
      <c r="D57" s="162">
        <v>0</v>
      </c>
      <c r="E57" s="162">
        <v>0</v>
      </c>
    </row>
    <row r="58" spans="1:5" s="1" customFormat="1">
      <c r="A58" s="161">
        <v>381</v>
      </c>
      <c r="B58" s="163" t="s">
        <v>226</v>
      </c>
      <c r="C58" s="162">
        <v>313009</v>
      </c>
      <c r="D58" s="162">
        <v>8</v>
      </c>
      <c r="E58" s="162">
        <v>3</v>
      </c>
    </row>
    <row r="59" spans="1:5" s="1" customFormat="1">
      <c r="A59" s="161">
        <v>386</v>
      </c>
      <c r="B59" s="163" t="s">
        <v>256</v>
      </c>
      <c r="C59" s="162">
        <v>380526</v>
      </c>
      <c r="D59" s="162">
        <v>32</v>
      </c>
      <c r="E59" s="162">
        <v>1</v>
      </c>
    </row>
    <row r="60" spans="1:5" s="1" customFormat="1">
      <c r="A60" s="161">
        <v>387</v>
      </c>
      <c r="B60" s="163" t="s">
        <v>247</v>
      </c>
      <c r="C60" s="162">
        <v>380548</v>
      </c>
      <c r="D60" s="162">
        <v>6</v>
      </c>
      <c r="E60" s="162">
        <v>0</v>
      </c>
    </row>
    <row r="61" spans="1:5" s="1" customFormat="1">
      <c r="A61" s="161">
        <v>389</v>
      </c>
      <c r="B61" s="163" t="s">
        <v>227</v>
      </c>
      <c r="C61" s="162">
        <v>380582</v>
      </c>
      <c r="D61" s="162">
        <v>14</v>
      </c>
      <c r="E61" s="162">
        <v>0</v>
      </c>
    </row>
    <row r="62" spans="1:5" s="1" customFormat="1">
      <c r="A62" s="161">
        <v>392</v>
      </c>
      <c r="B62" s="163" t="s">
        <v>215</v>
      </c>
      <c r="C62" s="162">
        <v>380634</v>
      </c>
      <c r="D62" s="162">
        <v>153</v>
      </c>
      <c r="E62" s="162">
        <v>5</v>
      </c>
    </row>
    <row r="63" spans="1:5" s="1" customFormat="1">
      <c r="A63" s="161">
        <v>394</v>
      </c>
      <c r="B63" s="163" t="s">
        <v>248</v>
      </c>
      <c r="C63" s="162">
        <v>380645</v>
      </c>
      <c r="D63" s="162">
        <v>5</v>
      </c>
      <c r="E63" s="162">
        <v>0</v>
      </c>
    </row>
    <row r="64" spans="1:5" s="1" customFormat="1">
      <c r="A64" s="161">
        <v>395</v>
      </c>
      <c r="B64" s="163" t="s">
        <v>237</v>
      </c>
      <c r="C64" s="162">
        <v>377090</v>
      </c>
      <c r="D64" s="162">
        <v>5</v>
      </c>
      <c r="E64" s="162">
        <v>0</v>
      </c>
    </row>
    <row r="65" spans="1:5" s="1" customFormat="1">
      <c r="A65" s="161">
        <v>407</v>
      </c>
      <c r="B65" s="163" t="s">
        <v>249</v>
      </c>
      <c r="C65" s="162">
        <v>380731</v>
      </c>
      <c r="D65" s="162">
        <v>0</v>
      </c>
      <c r="E65" s="162">
        <v>0</v>
      </c>
    </row>
    <row r="66" spans="1:5" s="1" customFormat="1">
      <c r="A66" s="161">
        <v>455</v>
      </c>
      <c r="B66" s="163" t="s">
        <v>250</v>
      </c>
      <c r="C66" s="162">
        <v>380797</v>
      </c>
      <c r="D66" s="162">
        <v>0</v>
      </c>
      <c r="E66" s="162">
        <v>0</v>
      </c>
    </row>
    <row r="67" spans="1:5" s="1" customFormat="1">
      <c r="A67" s="161">
        <v>553</v>
      </c>
      <c r="B67" s="163" t="s">
        <v>218</v>
      </c>
      <c r="C67" s="162">
        <v>380946</v>
      </c>
      <c r="D67" s="162">
        <v>0</v>
      </c>
      <c r="E67" s="162">
        <v>0</v>
      </c>
    </row>
    <row r="68" spans="1:5" s="1" customFormat="1">
      <c r="A68" s="161">
        <v>694</v>
      </c>
      <c r="B68" s="163" t="s">
        <v>228</v>
      </c>
      <c r="C68" s="162">
        <v>339050</v>
      </c>
      <c r="D68" s="162">
        <v>40</v>
      </c>
      <c r="E68" s="162">
        <v>1</v>
      </c>
    </row>
    <row r="69" spans="1:5" s="1" customFormat="1">
      <c r="A69" s="161">
        <v>774</v>
      </c>
      <c r="B69" s="163" t="s">
        <v>251</v>
      </c>
      <c r="C69" s="162">
        <v>339072</v>
      </c>
      <c r="D69" s="162">
        <v>13</v>
      </c>
      <c r="E69" s="162">
        <v>0</v>
      </c>
    </row>
    <row r="70" spans="1:5" s="1" customFormat="1">
      <c r="A70" s="161"/>
      <c r="B70" s="169" t="s">
        <v>268</v>
      </c>
      <c r="C70" s="170"/>
      <c r="D70" s="170">
        <v>4966</v>
      </c>
      <c r="E70" s="170">
        <v>155</v>
      </c>
    </row>
    <row r="71" spans="1:5" s="1" customFormat="1">
      <c r="A71" s="161"/>
      <c r="B71" s="169"/>
      <c r="C71" s="170"/>
      <c r="D71" s="170"/>
      <c r="E71" s="170"/>
    </row>
    <row r="72" spans="1:5" s="1" customFormat="1">
      <c r="A72" s="161"/>
      <c r="B72" s="163"/>
      <c r="C72" s="162"/>
      <c r="D72" s="162"/>
      <c r="E72" s="162"/>
    </row>
    <row r="73" spans="1:5" s="1" customFormat="1">
      <c r="A73" s="161"/>
      <c r="B73" s="163"/>
      <c r="C73" s="162"/>
      <c r="D73" s="162"/>
      <c r="E73" s="162"/>
    </row>
    <row r="74" spans="1:5" s="1" customFormat="1">
      <c r="A74" s="161"/>
      <c r="B74" s="163"/>
      <c r="C74" s="162"/>
      <c r="D74" s="162"/>
      <c r="E74" s="162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56"/>
      <c r="C77" s="162"/>
      <c r="D77" s="162"/>
      <c r="E77" s="162"/>
    </row>
    <row r="78" spans="1:5" s="1" customFormat="1">
      <c r="A78" s="161"/>
      <c r="B78" s="163"/>
      <c r="C78" s="162"/>
      <c r="D78" s="162"/>
      <c r="E78" s="162"/>
    </row>
    <row r="79" spans="1:5" s="1" customFormat="1">
      <c r="A79" s="161"/>
      <c r="C79" s="162"/>
      <c r="D79" s="162"/>
      <c r="E79" s="162"/>
    </row>
    <row r="80" spans="1:5" s="1" customFormat="1">
      <c r="A80" s="161"/>
      <c r="C80" s="156"/>
      <c r="D80" s="162"/>
      <c r="E80" s="162"/>
    </row>
    <row r="81" spans="1:5" s="1" customFormat="1">
      <c r="A81" s="161"/>
      <c r="B81" s="163"/>
      <c r="C81" s="162"/>
      <c r="D81" s="162"/>
      <c r="E81" s="162"/>
    </row>
    <row r="82" spans="1:5" s="1" customFormat="1">
      <c r="A82" s="161"/>
      <c r="B82" s="163"/>
      <c r="C82" s="162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4"/>
      <c r="C86" s="162"/>
      <c r="D86" s="162"/>
      <c r="E86" s="162"/>
    </row>
    <row r="87" spans="1:5" s="1" customFormat="1">
      <c r="A87" s="161"/>
      <c r="B87" s="164"/>
      <c r="C87" s="162"/>
      <c r="D87" s="162"/>
      <c r="E87" s="162"/>
    </row>
    <row r="88" spans="1:5" s="1" customFormat="1">
      <c r="A88" s="161"/>
      <c r="B88" s="164"/>
      <c r="C88" s="162"/>
      <c r="D88" s="162"/>
      <c r="E88" s="162"/>
    </row>
    <row r="89" spans="1:5" s="1" customFormat="1">
      <c r="A89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collapsed="1">
      <c r="A170" s="15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5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5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5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5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5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5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5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5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5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5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5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5">
        <v>45748</v>
      </c>
      <c r="B182" s="130">
        <v>816832.86752873997</v>
      </c>
      <c r="C182" s="130">
        <v>568991.63896480005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230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 hidden="1" outlineLevel="1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 hidden="1" outlineLevel="1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 hidden="1" outlineLevel="1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 hidden="1" outlineLevel="1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 hidden="1" outlineLevel="1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 hidden="1" outlineLevel="1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 hidden="1" outlineLevel="1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 hidden="1" outlineLevel="1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 hidden="1" outlineLevel="1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 hidden="1" outlineLevel="1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 hidden="1" outlineLevel="1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 hidden="1" outlineLevel="1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 hidden="1" outlineLevel="1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  <row r="170" spans="1:19" ht="13.8">
      <c r="A170" s="15">
        <v>45383</v>
      </c>
      <c r="B170" s="120">
        <v>19565.805755630001</v>
      </c>
      <c r="C170" s="120">
        <v>1.4903E-4</v>
      </c>
      <c r="D170" s="120">
        <v>0</v>
      </c>
      <c r="E170" s="120">
        <v>1.4903E-4</v>
      </c>
      <c r="F170" s="120">
        <v>277.86033350999998</v>
      </c>
      <c r="G170" s="120">
        <v>0</v>
      </c>
      <c r="H170" s="120">
        <v>277.86033350999998</v>
      </c>
      <c r="I170" s="120">
        <v>13208.47050456</v>
      </c>
      <c r="J170" s="120">
        <v>573.44341537000003</v>
      </c>
      <c r="K170" s="120">
        <v>12635.02708919</v>
      </c>
      <c r="L170" s="120">
        <v>6079.4747685299999</v>
      </c>
      <c r="M170" s="120">
        <v>6033.8357632500001</v>
      </c>
      <c r="N170" s="120">
        <v>45.639005279999999</v>
      </c>
      <c r="O170" s="120">
        <v>0</v>
      </c>
      <c r="P170" s="120">
        <v>0.59080292000000001</v>
      </c>
      <c r="Q170" s="121"/>
      <c r="R170" s="121"/>
      <c r="S170" s="121"/>
    </row>
    <row r="171" spans="1:19" ht="13.8">
      <c r="A171" s="15">
        <v>45413</v>
      </c>
      <c r="B171" s="120">
        <v>19237.737202140001</v>
      </c>
      <c r="C171" s="120">
        <v>0</v>
      </c>
      <c r="D171" s="120">
        <v>0</v>
      </c>
      <c r="E171" s="120">
        <v>0</v>
      </c>
      <c r="F171" s="120">
        <v>259.37278751999997</v>
      </c>
      <c r="G171" s="120">
        <v>0</v>
      </c>
      <c r="H171" s="120">
        <v>259.37278751999997</v>
      </c>
      <c r="I171" s="120">
        <v>12875.68776413</v>
      </c>
      <c r="J171" s="120">
        <v>587.71982857</v>
      </c>
      <c r="K171" s="120">
        <v>12287.96793556</v>
      </c>
      <c r="L171" s="120">
        <v>6102.6766504899997</v>
      </c>
      <c r="M171" s="120">
        <v>6057.0011361999996</v>
      </c>
      <c r="N171" s="120">
        <v>45.675514290000002</v>
      </c>
      <c r="O171" s="120">
        <v>0</v>
      </c>
      <c r="P171" s="120">
        <v>0.57362139000000001</v>
      </c>
      <c r="Q171" s="121"/>
      <c r="R171" s="121"/>
      <c r="S171" s="121"/>
    </row>
    <row r="172" spans="1:19" ht="13.8">
      <c r="A172" s="15">
        <v>45444</v>
      </c>
      <c r="B172" s="120">
        <v>19560.658767649998</v>
      </c>
      <c r="C172" s="120">
        <v>3.01E-6</v>
      </c>
      <c r="D172" s="120">
        <v>0</v>
      </c>
      <c r="E172" s="120">
        <v>3.01E-6</v>
      </c>
      <c r="F172" s="120">
        <v>227.73230941</v>
      </c>
      <c r="G172" s="120">
        <v>0</v>
      </c>
      <c r="H172" s="120">
        <v>227.73230941</v>
      </c>
      <c r="I172" s="120">
        <v>13296.352351310001</v>
      </c>
      <c r="J172" s="120">
        <v>591.93114280999998</v>
      </c>
      <c r="K172" s="120">
        <v>12704.4212085</v>
      </c>
      <c r="L172" s="120">
        <v>6036.5741039200002</v>
      </c>
      <c r="M172" s="120">
        <v>5991.0638998000004</v>
      </c>
      <c r="N172" s="120">
        <v>45.510204119999997</v>
      </c>
      <c r="O172" s="120">
        <v>0</v>
      </c>
      <c r="P172" s="120">
        <v>0.54025029000000002</v>
      </c>
      <c r="Q172" s="121"/>
      <c r="R172" s="121"/>
      <c r="S172" s="121"/>
    </row>
    <row r="173" spans="1:19" ht="13.8">
      <c r="A173" s="15">
        <v>45474</v>
      </c>
      <c r="B173" s="120">
        <v>19446.715166890001</v>
      </c>
      <c r="C173" s="120">
        <v>0</v>
      </c>
      <c r="D173" s="120">
        <v>0</v>
      </c>
      <c r="E173" s="120">
        <v>0</v>
      </c>
      <c r="F173" s="120">
        <v>200.87914721000001</v>
      </c>
      <c r="G173" s="120">
        <v>0</v>
      </c>
      <c r="H173" s="120">
        <v>200.87914721000001</v>
      </c>
      <c r="I173" s="120">
        <v>13146.71605241</v>
      </c>
      <c r="J173" s="120">
        <v>600.79179254999997</v>
      </c>
      <c r="K173" s="120">
        <v>12545.924259859999</v>
      </c>
      <c r="L173" s="120">
        <v>6099.1199672700004</v>
      </c>
      <c r="M173" s="120">
        <v>6053.5095841900002</v>
      </c>
      <c r="N173" s="120">
        <v>45.610383079999998</v>
      </c>
      <c r="O173" s="120">
        <v>0</v>
      </c>
      <c r="P173" s="120">
        <v>0.50219362000000001</v>
      </c>
      <c r="Q173" s="121"/>
      <c r="R173" s="121"/>
      <c r="S173" s="121"/>
    </row>
    <row r="174" spans="1:19" ht="13.8">
      <c r="A174" s="15">
        <v>45505</v>
      </c>
      <c r="B174" s="120">
        <v>18912.56965949</v>
      </c>
      <c r="C174" s="120">
        <v>0</v>
      </c>
      <c r="D174" s="120">
        <v>0</v>
      </c>
      <c r="E174" s="120">
        <v>0</v>
      </c>
      <c r="F174" s="120">
        <v>170.36664909000001</v>
      </c>
      <c r="G174" s="120">
        <v>0</v>
      </c>
      <c r="H174" s="120">
        <v>170.36664909000001</v>
      </c>
      <c r="I174" s="120">
        <v>13081.80822884</v>
      </c>
      <c r="J174" s="120">
        <v>571.44502236000005</v>
      </c>
      <c r="K174" s="120">
        <v>12510.36320648</v>
      </c>
      <c r="L174" s="120">
        <v>5660.3947815600004</v>
      </c>
      <c r="M174" s="120">
        <v>5615.4867684700002</v>
      </c>
      <c r="N174" s="120">
        <v>44.908013089999997</v>
      </c>
      <c r="O174" s="120">
        <v>0</v>
      </c>
      <c r="P174" s="120">
        <v>0.38570722000000002</v>
      </c>
      <c r="Q174" s="121"/>
      <c r="R174" s="121"/>
      <c r="S174" s="121"/>
    </row>
    <row r="175" spans="1:19" ht="13.8">
      <c r="A175" s="15">
        <v>45536</v>
      </c>
      <c r="B175" s="120">
        <v>18986.010111150001</v>
      </c>
      <c r="C175" s="120">
        <v>1.5500999999999999E-4</v>
      </c>
      <c r="D175" s="120">
        <v>0</v>
      </c>
      <c r="E175" s="120">
        <v>1.5500999999999999E-4</v>
      </c>
      <c r="F175" s="120">
        <v>79.761976989999994</v>
      </c>
      <c r="G175" s="120">
        <v>0</v>
      </c>
      <c r="H175" s="120">
        <v>79.761976989999994</v>
      </c>
      <c r="I175" s="120">
        <v>13341.031172450001</v>
      </c>
      <c r="J175" s="120">
        <v>573.99474711000005</v>
      </c>
      <c r="K175" s="120">
        <v>12767.03642534</v>
      </c>
      <c r="L175" s="120">
        <v>5565.2168067000002</v>
      </c>
      <c r="M175" s="120">
        <v>5520.63256783</v>
      </c>
      <c r="N175" s="120">
        <v>44.58423887</v>
      </c>
      <c r="O175" s="120">
        <v>0</v>
      </c>
      <c r="P175" s="120">
        <v>0.35197205999999998</v>
      </c>
      <c r="Q175" s="121"/>
      <c r="R175" s="121"/>
      <c r="S175" s="121"/>
    </row>
    <row r="176" spans="1:19" ht="13.8">
      <c r="A176" s="15">
        <v>45566</v>
      </c>
      <c r="B176" s="120">
        <v>19066.396096659999</v>
      </c>
      <c r="C176" s="120">
        <v>1.5639000000000001E-4</v>
      </c>
      <c r="D176" s="120">
        <v>0</v>
      </c>
      <c r="E176" s="120">
        <v>1.5639000000000001E-4</v>
      </c>
      <c r="F176" s="120">
        <v>81.359987399999994</v>
      </c>
      <c r="G176" s="120">
        <v>0</v>
      </c>
      <c r="H176" s="120">
        <v>81.359987399999994</v>
      </c>
      <c r="I176" s="120">
        <v>13464.67547604</v>
      </c>
      <c r="J176" s="120">
        <v>578.61094287000003</v>
      </c>
      <c r="K176" s="120">
        <v>12886.06453317</v>
      </c>
      <c r="L176" s="120">
        <v>5520.3604768300002</v>
      </c>
      <c r="M176" s="120">
        <v>5477.8737424399997</v>
      </c>
      <c r="N176" s="120">
        <v>42.486734390000002</v>
      </c>
      <c r="O176" s="120">
        <v>0</v>
      </c>
      <c r="P176" s="120">
        <v>0.30108427999999998</v>
      </c>
      <c r="Q176" s="121"/>
      <c r="R176" s="121"/>
      <c r="S176" s="121"/>
    </row>
    <row r="177" spans="1:19" ht="13.8">
      <c r="A177" s="15">
        <v>45597</v>
      </c>
      <c r="B177" s="120">
        <v>19470.95831374</v>
      </c>
      <c r="C177" s="120">
        <v>1.6328E-4</v>
      </c>
      <c r="D177" s="120">
        <v>0</v>
      </c>
      <c r="E177" s="120">
        <v>1.6328E-4</v>
      </c>
      <c r="F177" s="120">
        <v>81.314834980000001</v>
      </c>
      <c r="G177" s="120">
        <v>0</v>
      </c>
      <c r="H177" s="120">
        <v>81.314834980000001</v>
      </c>
      <c r="I177" s="120">
        <v>13915.66025379</v>
      </c>
      <c r="J177" s="120">
        <v>585.92379471000004</v>
      </c>
      <c r="K177" s="120">
        <v>13329.736459080001</v>
      </c>
      <c r="L177" s="120">
        <v>5473.9830616899999</v>
      </c>
      <c r="M177" s="120">
        <v>5430.9656432800002</v>
      </c>
      <c r="N177" s="120">
        <v>43.017418409999998</v>
      </c>
      <c r="O177" s="120">
        <v>0</v>
      </c>
      <c r="P177" s="120">
        <v>0.26524092999999999</v>
      </c>
      <c r="Q177" s="121"/>
      <c r="R177" s="121"/>
      <c r="S177" s="121"/>
    </row>
    <row r="178" spans="1:19" ht="13.8">
      <c r="A178" s="15">
        <v>45627</v>
      </c>
      <c r="B178" s="120">
        <v>18723.88081681</v>
      </c>
      <c r="C178" s="120">
        <v>1.7189000000000001E-4</v>
      </c>
      <c r="D178" s="120">
        <v>0</v>
      </c>
      <c r="E178" s="120">
        <v>1.7189000000000001E-4</v>
      </c>
      <c r="F178" s="120">
        <v>80.200043600000001</v>
      </c>
      <c r="G178" s="120">
        <v>0</v>
      </c>
      <c r="H178" s="120">
        <v>80.200043600000001</v>
      </c>
      <c r="I178" s="120">
        <v>13293.79187843</v>
      </c>
      <c r="J178" s="120">
        <v>595.78117328999997</v>
      </c>
      <c r="K178" s="120">
        <v>12698.010705139999</v>
      </c>
      <c r="L178" s="120">
        <v>5349.8887228900003</v>
      </c>
      <c r="M178" s="120">
        <v>5333.3025121299997</v>
      </c>
      <c r="N178" s="120">
        <v>16.58621076</v>
      </c>
      <c r="O178" s="120">
        <v>0</v>
      </c>
      <c r="P178" s="120">
        <v>0.24259042</v>
      </c>
      <c r="Q178" s="121"/>
      <c r="R178" s="121"/>
      <c r="S178" s="121"/>
    </row>
    <row r="179" spans="1:19" ht="13.8">
      <c r="A179" s="15">
        <v>45658</v>
      </c>
      <c r="B179" s="120">
        <v>18573.331314020001</v>
      </c>
      <c r="C179" s="120">
        <v>1.7878999999999999E-4</v>
      </c>
      <c r="D179" s="120">
        <v>0</v>
      </c>
      <c r="E179" s="120">
        <v>1.7878999999999999E-4</v>
      </c>
      <c r="F179" s="120">
        <v>74.23388491</v>
      </c>
      <c r="G179" s="120">
        <v>0</v>
      </c>
      <c r="H179" s="120">
        <v>74.23388491</v>
      </c>
      <c r="I179" s="120">
        <v>13139.203520630001</v>
      </c>
      <c r="J179" s="120">
        <v>595.28688718000001</v>
      </c>
      <c r="K179" s="120">
        <v>12543.916633450001</v>
      </c>
      <c r="L179" s="120">
        <v>5359.8937296900003</v>
      </c>
      <c r="M179" s="120">
        <v>5343.4350841900005</v>
      </c>
      <c r="N179" s="120">
        <v>16.458645499999999</v>
      </c>
      <c r="O179" s="120">
        <v>0</v>
      </c>
      <c r="P179" s="120">
        <v>0.221664</v>
      </c>
      <c r="Q179" s="121"/>
      <c r="R179" s="121"/>
      <c r="S179" s="121"/>
    </row>
    <row r="180" spans="1:19" ht="13.8">
      <c r="A180" s="15">
        <v>45689</v>
      </c>
      <c r="B180" s="120">
        <v>18919.649461780002</v>
      </c>
      <c r="C180" s="120">
        <v>119.03182182</v>
      </c>
      <c r="D180" s="120">
        <v>0</v>
      </c>
      <c r="E180" s="120">
        <v>119.03182182</v>
      </c>
      <c r="F180" s="120">
        <v>45.684448799999998</v>
      </c>
      <c r="G180" s="120">
        <v>0</v>
      </c>
      <c r="H180" s="120">
        <v>45.684448799999998</v>
      </c>
      <c r="I180" s="120">
        <v>13383.307512449999</v>
      </c>
      <c r="J180" s="120">
        <v>591.75823921000006</v>
      </c>
      <c r="K180" s="120">
        <v>12791.54927324</v>
      </c>
      <c r="L180" s="120">
        <v>5371.6256787100001</v>
      </c>
      <c r="M180" s="120">
        <v>5355.4467317099998</v>
      </c>
      <c r="N180" s="120">
        <v>16.178947000000001</v>
      </c>
      <c r="O180" s="120">
        <v>0</v>
      </c>
      <c r="P180" s="120">
        <v>0.21446314</v>
      </c>
      <c r="Q180" s="121"/>
      <c r="R180" s="121"/>
      <c r="S180" s="121"/>
    </row>
    <row r="181" spans="1:19" ht="13.8">
      <c r="A181" s="15">
        <v>45717</v>
      </c>
      <c r="B181" s="120">
        <v>18921.373823580001</v>
      </c>
      <c r="C181" s="120">
        <v>137.57447619999999</v>
      </c>
      <c r="D181" s="120">
        <v>0</v>
      </c>
      <c r="E181" s="120">
        <v>137.57447619999999</v>
      </c>
      <c r="F181" s="120">
        <v>41.769600359999998</v>
      </c>
      <c r="G181" s="120">
        <v>0</v>
      </c>
      <c r="H181" s="120">
        <v>41.769600359999998</v>
      </c>
      <c r="I181" s="120">
        <v>13355.154632039999</v>
      </c>
      <c r="J181" s="120">
        <v>590.43554204999998</v>
      </c>
      <c r="K181" s="120">
        <v>12764.71908999</v>
      </c>
      <c r="L181" s="120">
        <v>5386.87511498</v>
      </c>
      <c r="M181" s="120">
        <v>5370.7983903300001</v>
      </c>
      <c r="N181" s="120">
        <v>16.076724649999999</v>
      </c>
      <c r="O181" s="120">
        <v>0</v>
      </c>
      <c r="P181" s="120">
        <v>0.18433432</v>
      </c>
      <c r="Q181" s="121"/>
      <c r="R181" s="121"/>
      <c r="S181" s="121"/>
    </row>
    <row r="182" spans="1:19" ht="13.8">
      <c r="A182" s="15">
        <v>45748</v>
      </c>
      <c r="B182" s="120">
        <v>19205.736107780001</v>
      </c>
      <c r="C182" s="120">
        <v>148.37452003000001</v>
      </c>
      <c r="D182" s="120">
        <v>0</v>
      </c>
      <c r="E182" s="120">
        <v>148.37452003000001</v>
      </c>
      <c r="F182" s="120">
        <v>37.569257729999997</v>
      </c>
      <c r="G182" s="120">
        <v>0</v>
      </c>
      <c r="H182" s="120">
        <v>37.569257729999997</v>
      </c>
      <c r="I182" s="120">
        <v>13595.02294836</v>
      </c>
      <c r="J182" s="120">
        <v>591.08166733999997</v>
      </c>
      <c r="K182" s="120">
        <v>13003.941281019999</v>
      </c>
      <c r="L182" s="120">
        <v>5424.7693816600004</v>
      </c>
      <c r="M182" s="120">
        <v>5407.4803042399999</v>
      </c>
      <c r="N182" s="120">
        <v>17.289077420000002</v>
      </c>
      <c r="O182" s="120">
        <v>0</v>
      </c>
      <c r="P182" s="120">
        <v>0.13216953000000001</v>
      </c>
      <c r="Q182" s="121"/>
      <c r="R182" s="121"/>
      <c r="S182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230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hidden="1" outlineLevel="1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 hidden="1" outlineLevel="1" collapsed="1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 hidden="1" outlineLevel="1" collapsed="1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 hidden="1" outlineLevel="1" collapsed="1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 hidden="1" outlineLevel="1" collapsed="1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 hidden="1" outlineLevel="1" collapsed="1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 hidden="1" outlineLevel="1" collapsed="1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 hidden="1" outlineLevel="1" collapsed="1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 hidden="1" outlineLevel="1" collapsed="1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 hidden="1" outlineLevel="1" collapsed="1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 hidden="1" outlineLevel="1" collapsed="1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 hidden="1" outlineLevel="1" collapsed="1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 hidden="1" outlineLevel="1" collapsed="1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  <row r="170" spans="1:17" collapsed="1">
      <c r="A170" s="15">
        <v>45383</v>
      </c>
      <c r="B170" s="47">
        <v>13208.47050456</v>
      </c>
      <c r="C170" s="47">
        <f t="shared" ref="C170" si="308">G170+K170</f>
        <v>6794.4000455999994</v>
      </c>
      <c r="D170" s="47">
        <f t="shared" ref="D170" si="309">H170+L170</f>
        <v>4368.7477491</v>
      </c>
      <c r="E170" s="47">
        <f t="shared" ref="E170" si="310">I170+M170</f>
        <v>2045.32270986</v>
      </c>
      <c r="F170" s="47">
        <v>8082.86758577</v>
      </c>
      <c r="G170" s="47">
        <v>4256.1229498499997</v>
      </c>
      <c r="H170" s="47">
        <v>3671.3376140599999</v>
      </c>
      <c r="I170" s="47">
        <v>155.40702185999999</v>
      </c>
      <c r="J170" s="47">
        <v>5125.6029187900003</v>
      </c>
      <c r="K170" s="47">
        <v>2538.2770957500002</v>
      </c>
      <c r="L170" s="47">
        <v>697.41013504</v>
      </c>
      <c r="M170" s="47">
        <v>1889.915688</v>
      </c>
      <c r="N170" s="47"/>
      <c r="O170" s="47"/>
      <c r="P170" s="47"/>
      <c r="Q170" s="47"/>
    </row>
    <row r="171" spans="1:17">
      <c r="A171" s="15">
        <v>45413</v>
      </c>
      <c r="B171" s="47">
        <v>12875.68776413</v>
      </c>
      <c r="C171" s="47">
        <f t="shared" ref="C171" si="311">G171+K171</f>
        <v>6553.4236144300003</v>
      </c>
      <c r="D171" s="47">
        <f t="shared" ref="D171" si="312">H171+L171</f>
        <v>4258.0857818200002</v>
      </c>
      <c r="E171" s="47">
        <f t="shared" ref="E171" si="313">I171+M171</f>
        <v>2064.1783678799998</v>
      </c>
      <c r="F171" s="47">
        <v>7843.2464028900004</v>
      </c>
      <c r="G171" s="47">
        <v>4040.1680025000001</v>
      </c>
      <c r="H171" s="47">
        <v>3646.7379824</v>
      </c>
      <c r="I171" s="47">
        <v>156.34041798999999</v>
      </c>
      <c r="J171" s="47">
        <v>5032.4413612400003</v>
      </c>
      <c r="K171" s="47">
        <v>2513.2556119300002</v>
      </c>
      <c r="L171" s="47">
        <v>611.34779942</v>
      </c>
      <c r="M171" s="47">
        <v>1907.8379498899999</v>
      </c>
      <c r="N171" s="47"/>
      <c r="O171" s="47"/>
      <c r="P171" s="47"/>
      <c r="Q171" s="47"/>
    </row>
    <row r="172" spans="1:17">
      <c r="A172" s="15">
        <v>45444</v>
      </c>
      <c r="B172" s="47">
        <v>13296.352351310001</v>
      </c>
      <c r="C172" s="47">
        <f t="shared" ref="C172" si="314">G172+K172</f>
        <v>6793.7394192899992</v>
      </c>
      <c r="D172" s="47">
        <f t="shared" ref="D172" si="315">H172+L172</f>
        <v>4408.8652513500001</v>
      </c>
      <c r="E172" s="47">
        <f t="shared" ref="E172" si="316">I172+M172</f>
        <v>2093.7476806700001</v>
      </c>
      <c r="F172" s="47">
        <v>8193.4246346399996</v>
      </c>
      <c r="G172" s="47">
        <v>4195.7254365099998</v>
      </c>
      <c r="H172" s="47">
        <v>3798.3940872100002</v>
      </c>
      <c r="I172" s="47">
        <v>199.30511092</v>
      </c>
      <c r="J172" s="47">
        <v>5102.9277166700003</v>
      </c>
      <c r="K172" s="47">
        <v>2598.0139827799999</v>
      </c>
      <c r="L172" s="47">
        <v>610.47116414000004</v>
      </c>
      <c r="M172" s="47">
        <v>1894.4425697500001</v>
      </c>
      <c r="N172" s="47"/>
      <c r="O172" s="47"/>
      <c r="P172" s="47"/>
      <c r="Q172" s="47"/>
    </row>
    <row r="173" spans="1:17">
      <c r="A173" s="15">
        <v>45474</v>
      </c>
      <c r="B173" s="47">
        <v>13146.71605241</v>
      </c>
      <c r="C173" s="47">
        <f t="shared" ref="C173" si="317">G173+K173</f>
        <v>7061.7177186900008</v>
      </c>
      <c r="D173" s="47">
        <f t="shared" ref="D173" si="318">H173+L173</f>
        <v>4006.01436229</v>
      </c>
      <c r="E173" s="47">
        <f t="shared" ref="E173" si="319">I173+M173</f>
        <v>2078.9839714300001</v>
      </c>
      <c r="F173" s="47">
        <v>8298.0031314900007</v>
      </c>
      <c r="G173" s="47">
        <v>4273.4542890000002</v>
      </c>
      <c r="H173" s="47">
        <v>3865.2595269399999</v>
      </c>
      <c r="I173" s="47">
        <v>159.28931555</v>
      </c>
      <c r="J173" s="47">
        <v>4848.7129209200002</v>
      </c>
      <c r="K173" s="47">
        <v>2788.2634296900001</v>
      </c>
      <c r="L173" s="47">
        <v>140.75483535000001</v>
      </c>
      <c r="M173" s="47">
        <v>1919.69465588</v>
      </c>
      <c r="N173" s="47"/>
      <c r="O173" s="47"/>
      <c r="P173" s="47"/>
      <c r="Q173" s="47"/>
    </row>
    <row r="174" spans="1:17">
      <c r="A174" s="15">
        <v>45505</v>
      </c>
      <c r="B174" s="47">
        <v>13081.80822884</v>
      </c>
      <c r="C174" s="47">
        <f t="shared" ref="C174" si="320">G174+K174</f>
        <v>7060.0346785599995</v>
      </c>
      <c r="D174" s="47">
        <f t="shared" ref="D174" si="321">H174+L174</f>
        <v>3945.34906387</v>
      </c>
      <c r="E174" s="47">
        <f t="shared" ref="E174" si="322">I174+M174</f>
        <v>2076.4244864100001</v>
      </c>
      <c r="F174" s="47">
        <v>8194.3489576600005</v>
      </c>
      <c r="G174" s="47">
        <v>4219.7108041800002</v>
      </c>
      <c r="H174" s="47">
        <v>3806.78307189</v>
      </c>
      <c r="I174" s="47">
        <v>167.85508159</v>
      </c>
      <c r="J174" s="47">
        <v>4887.4592711799996</v>
      </c>
      <c r="K174" s="47">
        <v>2840.3238743799998</v>
      </c>
      <c r="L174" s="47">
        <v>138.56599198000001</v>
      </c>
      <c r="M174" s="47">
        <v>1908.56940482</v>
      </c>
      <c r="N174" s="47"/>
      <c r="O174" s="47"/>
      <c r="P174" s="47"/>
      <c r="Q174" s="47"/>
    </row>
    <row r="175" spans="1:17">
      <c r="A175" s="15">
        <v>45536</v>
      </c>
      <c r="B175" s="47">
        <v>13341.031172450001</v>
      </c>
      <c r="C175" s="47">
        <f t="shared" ref="C175" si="323">G175+K175</f>
        <v>6933.3539621700002</v>
      </c>
      <c r="D175" s="47">
        <f t="shared" ref="D175" si="324">H175+L175</f>
        <v>4330.1259749399997</v>
      </c>
      <c r="E175" s="47">
        <f t="shared" ref="E175" si="325">I175+M175</f>
        <v>2077.5512353399999</v>
      </c>
      <c r="F175" s="47">
        <v>8458.8251392099992</v>
      </c>
      <c r="G175" s="47">
        <v>4323.6124575699996</v>
      </c>
      <c r="H175" s="47">
        <v>3962.83064952</v>
      </c>
      <c r="I175" s="47">
        <v>172.38203211999999</v>
      </c>
      <c r="J175" s="47">
        <v>4882.2060332399997</v>
      </c>
      <c r="K175" s="47">
        <v>2609.7415046000001</v>
      </c>
      <c r="L175" s="47">
        <v>367.29532541999998</v>
      </c>
      <c r="M175" s="47">
        <v>1905.1692032200001</v>
      </c>
      <c r="N175" s="47"/>
      <c r="O175" s="47"/>
      <c r="P175" s="47"/>
      <c r="Q175" s="47"/>
    </row>
    <row r="176" spans="1:17">
      <c r="A176" s="15">
        <v>45566</v>
      </c>
      <c r="B176" s="47">
        <v>13464.67547604</v>
      </c>
      <c r="C176" s="47">
        <f t="shared" ref="C176" si="326">G176+K176</f>
        <v>7141.8001851200006</v>
      </c>
      <c r="D176" s="47">
        <f t="shared" ref="D176" si="327">H176+L176</f>
        <v>4277.06124568</v>
      </c>
      <c r="E176" s="47">
        <f t="shared" ref="E176" si="328">I176+M176</f>
        <v>2045.8140452399998</v>
      </c>
      <c r="F176" s="47">
        <v>8647.9784214400006</v>
      </c>
      <c r="G176" s="47">
        <v>4578.59108543</v>
      </c>
      <c r="H176" s="47">
        <v>3887.97281488</v>
      </c>
      <c r="I176" s="47">
        <v>181.41452113</v>
      </c>
      <c r="J176" s="47">
        <v>4816.6970546000002</v>
      </c>
      <c r="K176" s="47">
        <v>2563.2090996900001</v>
      </c>
      <c r="L176" s="47">
        <v>389.08843080000003</v>
      </c>
      <c r="M176" s="47">
        <v>1864.3995241099999</v>
      </c>
      <c r="N176" s="47"/>
      <c r="O176" s="47"/>
      <c r="P176" s="47"/>
      <c r="Q176" s="47"/>
    </row>
    <row r="177" spans="1:17">
      <c r="A177" s="15">
        <v>45597</v>
      </c>
      <c r="B177" s="47">
        <v>13915.66025379</v>
      </c>
      <c r="C177" s="47">
        <f t="shared" ref="C177" si="329">G177+K177</f>
        <v>7252.1904770900001</v>
      </c>
      <c r="D177" s="47">
        <f t="shared" ref="D177" si="330">H177+L177</f>
        <v>4638.7799924999999</v>
      </c>
      <c r="E177" s="47">
        <f t="shared" ref="E177" si="331">I177+M177</f>
        <v>2024.6897842000001</v>
      </c>
      <c r="F177" s="47">
        <v>9084.1996458199992</v>
      </c>
      <c r="G177" s="47">
        <v>4663.7727310700002</v>
      </c>
      <c r="H177" s="47">
        <v>4238.0488434199997</v>
      </c>
      <c r="I177" s="47">
        <v>182.37807133000001</v>
      </c>
      <c r="J177" s="47">
        <v>4831.4606079699997</v>
      </c>
      <c r="K177" s="47">
        <v>2588.4177460199999</v>
      </c>
      <c r="L177" s="47">
        <v>400.73114908000002</v>
      </c>
      <c r="M177" s="47">
        <v>1842.3117128700001</v>
      </c>
      <c r="N177" s="47"/>
      <c r="O177" s="47"/>
      <c r="P177" s="47"/>
      <c r="Q177" s="47"/>
    </row>
    <row r="178" spans="1:17">
      <c r="A178" s="15">
        <v>45627</v>
      </c>
      <c r="B178" s="47">
        <v>13293.79187843</v>
      </c>
      <c r="C178" s="47">
        <f t="shared" ref="C178" si="332">G178+K178</f>
        <v>7172.5719448899999</v>
      </c>
      <c r="D178" s="47">
        <f t="shared" ref="D178" si="333">H178+L178</f>
        <v>4129.1477210499997</v>
      </c>
      <c r="E178" s="47">
        <f t="shared" ref="E178" si="334">I178+M178</f>
        <v>1992.0722124900001</v>
      </c>
      <c r="F178" s="47">
        <v>8533.7981657399996</v>
      </c>
      <c r="G178" s="47">
        <v>4529.1141648000003</v>
      </c>
      <c r="H178" s="47">
        <v>3853.4650053</v>
      </c>
      <c r="I178" s="47">
        <v>151.21899564</v>
      </c>
      <c r="J178" s="47">
        <v>4759.9937126900004</v>
      </c>
      <c r="K178" s="47">
        <v>2643.4577800900001</v>
      </c>
      <c r="L178" s="47">
        <v>275.68271575</v>
      </c>
      <c r="M178" s="47">
        <v>1840.8532168500001</v>
      </c>
      <c r="N178" s="47"/>
      <c r="O178" s="47"/>
      <c r="P178" s="47"/>
      <c r="Q178" s="47"/>
    </row>
    <row r="179" spans="1:17">
      <c r="A179" s="15">
        <v>45658</v>
      </c>
      <c r="B179" s="47">
        <v>13139.203520630001</v>
      </c>
      <c r="C179" s="47">
        <f t="shared" ref="C179" si="335">G179+K179</f>
        <v>7088.0921094000005</v>
      </c>
      <c r="D179" s="47">
        <f t="shared" ref="D179" si="336">H179+L179</f>
        <v>4087.1985489900003</v>
      </c>
      <c r="E179" s="47">
        <f t="shared" ref="E179" si="337">I179+M179</f>
        <v>1963.9128622400001</v>
      </c>
      <c r="F179" s="47">
        <v>8414.4642732200009</v>
      </c>
      <c r="G179" s="47">
        <v>4459.20701138</v>
      </c>
      <c r="H179" s="47">
        <v>3808.5812425600002</v>
      </c>
      <c r="I179" s="47">
        <v>146.67601927999999</v>
      </c>
      <c r="J179" s="47">
        <v>4724.7392474099997</v>
      </c>
      <c r="K179" s="47">
        <v>2628.88509802</v>
      </c>
      <c r="L179" s="47">
        <v>278.61730642999999</v>
      </c>
      <c r="M179" s="47">
        <v>1817.2368429600001</v>
      </c>
      <c r="N179" s="47"/>
      <c r="O179" s="47"/>
      <c r="P179" s="47"/>
      <c r="Q179" s="47"/>
    </row>
    <row r="180" spans="1:17">
      <c r="A180" s="15">
        <v>45689</v>
      </c>
      <c r="B180" s="47">
        <v>13383.307512449999</v>
      </c>
      <c r="C180" s="47">
        <f t="shared" ref="C180" si="338">G180+K180</f>
        <v>7292.6430450999997</v>
      </c>
      <c r="D180" s="47">
        <f t="shared" ref="D180" si="339">H180+L180</f>
        <v>4159.6057924500001</v>
      </c>
      <c r="E180" s="47">
        <f t="shared" ref="E180" si="340">I180+M180</f>
        <v>1931.0586749000001</v>
      </c>
      <c r="F180" s="47">
        <v>8588.4202425999993</v>
      </c>
      <c r="G180" s="47">
        <v>4500.6079293299999</v>
      </c>
      <c r="H180" s="47">
        <v>3939.5071215100002</v>
      </c>
      <c r="I180" s="47">
        <v>148.30519176000001</v>
      </c>
      <c r="J180" s="47">
        <v>4794.8872698499999</v>
      </c>
      <c r="K180" s="47">
        <v>2792.0351157700002</v>
      </c>
      <c r="L180" s="47">
        <v>220.09867094000001</v>
      </c>
      <c r="M180" s="47">
        <v>1782.7534831400001</v>
      </c>
      <c r="N180" s="47"/>
      <c r="O180" s="47"/>
      <c r="P180" s="47"/>
      <c r="Q180" s="47"/>
    </row>
    <row r="181" spans="1:17">
      <c r="A181" s="15">
        <v>45717</v>
      </c>
      <c r="B181" s="47">
        <v>13355.154632039999</v>
      </c>
      <c r="C181" s="47">
        <f t="shared" ref="C181" si="341">G181+K181</f>
        <v>7588.8739982799998</v>
      </c>
      <c r="D181" s="47">
        <f t="shared" ref="D181" si="342">H181+L181</f>
        <v>3834.7456437599999</v>
      </c>
      <c r="E181" s="47">
        <f t="shared" ref="E181" si="343">I181+M181</f>
        <v>1931.5349900000001</v>
      </c>
      <c r="F181" s="47">
        <v>8491.7083371799999</v>
      </c>
      <c r="G181" s="47">
        <v>4711.2861362699996</v>
      </c>
      <c r="H181" s="47">
        <v>3632.2236945499999</v>
      </c>
      <c r="I181" s="47">
        <v>148.19850636000001</v>
      </c>
      <c r="J181" s="47">
        <v>4863.4462948600003</v>
      </c>
      <c r="K181" s="47">
        <v>2877.5878620100002</v>
      </c>
      <c r="L181" s="47">
        <v>202.52194921</v>
      </c>
      <c r="M181" s="47">
        <v>1783.3364836400001</v>
      </c>
      <c r="N181" s="47"/>
      <c r="O181" s="47"/>
      <c r="P181" s="47"/>
      <c r="Q181" s="47"/>
    </row>
    <row r="182" spans="1:17">
      <c r="A182" s="15">
        <v>45748</v>
      </c>
      <c r="B182" s="47">
        <v>13595.02294836</v>
      </c>
      <c r="C182" s="47">
        <f t="shared" ref="C182" si="344">G182+K182</f>
        <v>7748.4544774899996</v>
      </c>
      <c r="D182" s="47">
        <f t="shared" ref="D182" si="345">H182+L182</f>
        <v>3870.7273132700002</v>
      </c>
      <c r="E182" s="47">
        <f t="shared" ref="E182" si="346">I182+M182</f>
        <v>1975.8411576000001</v>
      </c>
      <c r="F182" s="47">
        <v>8730.2818395699996</v>
      </c>
      <c r="G182" s="47">
        <v>4910.7659489899997</v>
      </c>
      <c r="H182" s="47">
        <v>3666.3414659300001</v>
      </c>
      <c r="I182" s="47">
        <v>153.17442464999999</v>
      </c>
      <c r="J182" s="47">
        <v>4864.74110879</v>
      </c>
      <c r="K182" s="47">
        <v>2837.6885284999998</v>
      </c>
      <c r="L182" s="47">
        <v>204.38584734</v>
      </c>
      <c r="M182" s="47">
        <v>1822.6667329500001</v>
      </c>
      <c r="N182" s="47"/>
      <c r="O182" s="47"/>
      <c r="P182" s="47"/>
      <c r="Q182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230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hidden="1" outlineLevel="1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 hidden="1" outlineLevel="1" collapsed="1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 hidden="1" outlineLevel="1" collapsed="1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 hidden="1" outlineLevel="1" collapsed="1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 hidden="1" outlineLevel="1" collapsed="1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 hidden="1" outlineLevel="1" collapsed="1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 hidden="1" outlineLevel="1" collapsed="1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 hidden="1" outlineLevel="1" collapsed="1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 hidden="1" outlineLevel="1" collapsed="1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 hidden="1" outlineLevel="1" collapsed="1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 hidden="1" outlineLevel="1" collapsed="1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 hidden="1" outlineLevel="1" collapsed="1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 hidden="1" outlineLevel="1" collapsed="1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  <row r="170" spans="1:17" ht="13.8" collapsed="1">
      <c r="A170" s="15">
        <v>45383</v>
      </c>
      <c r="B170" s="47">
        <v>6033.8357632500001</v>
      </c>
      <c r="C170" s="47">
        <f t="shared" ref="C170" si="308">G170+K170</f>
        <v>3968.1998880699998</v>
      </c>
      <c r="D170" s="47">
        <f t="shared" ref="D170" si="309">H170+L170</f>
        <v>1164.94522224</v>
      </c>
      <c r="E170" s="47">
        <f t="shared" ref="E170" si="310">I170+M170</f>
        <v>900.69065294000006</v>
      </c>
      <c r="F170" s="47">
        <v>5828.6048207900003</v>
      </c>
      <c r="G170" s="47">
        <v>3965.2821417999999</v>
      </c>
      <c r="H170" s="47">
        <v>1129.5767669100001</v>
      </c>
      <c r="I170" s="47">
        <v>733.74591208000004</v>
      </c>
      <c r="J170" s="47">
        <v>205.23094245999999</v>
      </c>
      <c r="K170" s="47">
        <v>2.9177462699999999</v>
      </c>
      <c r="L170" s="47">
        <v>35.368455330000003</v>
      </c>
      <c r="M170" s="47">
        <v>166.94474086</v>
      </c>
      <c r="N170" s="47"/>
      <c r="O170" s="47"/>
      <c r="P170" s="122"/>
      <c r="Q170" s="122"/>
    </row>
    <row r="171" spans="1:17" ht="13.8">
      <c r="A171" s="15">
        <v>45413</v>
      </c>
      <c r="B171" s="47">
        <v>6057.0011361999996</v>
      </c>
      <c r="C171" s="47">
        <f t="shared" ref="C171" si="311">G171+K171</f>
        <v>3982.8735091899998</v>
      </c>
      <c r="D171" s="47">
        <f t="shared" ref="D171" si="312">H171+L171</f>
        <v>1169.3608275700001</v>
      </c>
      <c r="E171" s="47">
        <f t="shared" ref="E171" si="313">I171+M171</f>
        <v>904.76679944</v>
      </c>
      <c r="F171" s="47">
        <v>5848.4811150300002</v>
      </c>
      <c r="G171" s="47">
        <v>3979.98883376</v>
      </c>
      <c r="H171" s="47">
        <v>1133.1238048</v>
      </c>
      <c r="I171" s="47">
        <v>735.36847647000002</v>
      </c>
      <c r="J171" s="47">
        <v>208.52002117000001</v>
      </c>
      <c r="K171" s="47">
        <v>2.8846754300000002</v>
      </c>
      <c r="L171" s="47">
        <v>36.237022770000003</v>
      </c>
      <c r="M171" s="47">
        <v>169.39832297000001</v>
      </c>
      <c r="N171" s="47"/>
      <c r="O171" s="47"/>
      <c r="P171" s="122"/>
      <c r="Q171" s="122"/>
    </row>
    <row r="172" spans="1:17" ht="13.8">
      <c r="A172" s="15">
        <v>45444</v>
      </c>
      <c r="B172" s="47">
        <v>5991.0638998000004</v>
      </c>
      <c r="C172" s="47">
        <f t="shared" ref="C172" si="314">G172+K172</f>
        <v>3879.0819675899997</v>
      </c>
      <c r="D172" s="47">
        <f t="shared" ref="D172" si="315">H172+L172</f>
        <v>1208.2861903099999</v>
      </c>
      <c r="E172" s="47">
        <f t="shared" ref="E172" si="316">I172+M172</f>
        <v>903.69574190000003</v>
      </c>
      <c r="F172" s="47">
        <v>5783.1475186999996</v>
      </c>
      <c r="G172" s="47">
        <v>3876.1721219699998</v>
      </c>
      <c r="H172" s="47">
        <v>1171.8897162999999</v>
      </c>
      <c r="I172" s="47">
        <v>735.08568043000002</v>
      </c>
      <c r="J172" s="47">
        <v>207.9163811</v>
      </c>
      <c r="K172" s="47">
        <v>2.90984562</v>
      </c>
      <c r="L172" s="47">
        <v>36.396474009999999</v>
      </c>
      <c r="M172" s="47">
        <v>168.61006147000001</v>
      </c>
      <c r="N172" s="47"/>
      <c r="O172" s="47"/>
      <c r="P172" s="122"/>
      <c r="Q172" s="122"/>
    </row>
    <row r="173" spans="1:17" ht="13.8">
      <c r="A173" s="15">
        <v>45474</v>
      </c>
      <c r="B173" s="47">
        <v>6053.5095841900002</v>
      </c>
      <c r="C173" s="47">
        <f t="shared" ref="C173" si="317">G173+K173</f>
        <v>3983.44400731</v>
      </c>
      <c r="D173" s="47">
        <f t="shared" ref="D173" si="318">H173+L173</f>
        <v>1171.8133296799999</v>
      </c>
      <c r="E173" s="47">
        <f t="shared" ref="E173" si="319">I173+M173</f>
        <v>898.25224719999994</v>
      </c>
      <c r="F173" s="47">
        <v>5842.96493792</v>
      </c>
      <c r="G173" s="47">
        <v>3980.4773094699999</v>
      </c>
      <c r="H173" s="47">
        <v>1134.8453478199999</v>
      </c>
      <c r="I173" s="47">
        <v>727.64228062999996</v>
      </c>
      <c r="J173" s="47">
        <v>210.54464626999999</v>
      </c>
      <c r="K173" s="47">
        <v>2.9666978400000001</v>
      </c>
      <c r="L173" s="47">
        <v>36.967981860000002</v>
      </c>
      <c r="M173" s="47">
        <v>170.60996657000001</v>
      </c>
      <c r="N173" s="47"/>
      <c r="O173" s="47"/>
      <c r="P173" s="122"/>
      <c r="Q173" s="122"/>
    </row>
    <row r="174" spans="1:17" ht="13.8">
      <c r="A174" s="15">
        <v>45505</v>
      </c>
      <c r="B174" s="47">
        <v>5615.4867684700002</v>
      </c>
      <c r="C174" s="47">
        <f t="shared" ref="C174" si="320">G174+K174</f>
        <v>3533.8197348799999</v>
      </c>
      <c r="D174" s="47">
        <f t="shared" ref="D174" si="321">H174+L174</f>
        <v>1200.56016135</v>
      </c>
      <c r="E174" s="47">
        <f t="shared" ref="E174" si="322">I174+M174</f>
        <v>881.10687223999992</v>
      </c>
      <c r="F174" s="47">
        <v>5403.8172306699998</v>
      </c>
      <c r="G174" s="47">
        <v>3530.4569350000002</v>
      </c>
      <c r="H174" s="47">
        <v>1163.3248551500001</v>
      </c>
      <c r="I174" s="47">
        <v>710.03544051999995</v>
      </c>
      <c r="J174" s="47">
        <v>211.6695378</v>
      </c>
      <c r="K174" s="47">
        <v>3.3627998799999999</v>
      </c>
      <c r="L174" s="47">
        <v>37.235306199999997</v>
      </c>
      <c r="M174" s="47">
        <v>171.07143171999999</v>
      </c>
      <c r="N174" s="47"/>
      <c r="O174" s="47"/>
      <c r="P174" s="122"/>
      <c r="Q174" s="122"/>
    </row>
    <row r="175" spans="1:17" ht="13.8">
      <c r="A175" s="15">
        <v>45536</v>
      </c>
      <c r="B175" s="47">
        <v>5520.63256783</v>
      </c>
      <c r="C175" s="47">
        <f t="shared" ref="C175" si="323">G175+K175</f>
        <v>3435.7623396700001</v>
      </c>
      <c r="D175" s="47">
        <f t="shared" ref="D175" si="324">H175+L175</f>
        <v>1201.6255933300001</v>
      </c>
      <c r="E175" s="47">
        <f t="shared" ref="E175" si="325">I175+M175</f>
        <v>883.24463483</v>
      </c>
      <c r="F175" s="47">
        <v>5311.1715123200001</v>
      </c>
      <c r="G175" s="47">
        <v>3432.4571389900002</v>
      </c>
      <c r="H175" s="47">
        <v>1164.2872106100001</v>
      </c>
      <c r="I175" s="47">
        <v>714.42716271999996</v>
      </c>
      <c r="J175" s="47">
        <v>209.46105550999999</v>
      </c>
      <c r="K175" s="47">
        <v>3.30520068</v>
      </c>
      <c r="L175" s="47">
        <v>37.338382719999998</v>
      </c>
      <c r="M175" s="47">
        <v>168.81747211000001</v>
      </c>
      <c r="N175" s="47"/>
      <c r="O175" s="47"/>
      <c r="P175" s="122"/>
      <c r="Q175" s="122"/>
    </row>
    <row r="176" spans="1:17" ht="13.8">
      <c r="A176" s="15">
        <v>45566</v>
      </c>
      <c r="B176" s="47">
        <v>5477.8737424399997</v>
      </c>
      <c r="C176" s="47">
        <f t="shared" ref="C176" si="326">G176+K176</f>
        <v>3398.5561504799998</v>
      </c>
      <c r="D176" s="47">
        <f t="shared" ref="D176" si="327">H176+L176</f>
        <v>1201.40438905</v>
      </c>
      <c r="E176" s="47">
        <f t="shared" ref="E176" si="328">I176+M176</f>
        <v>877.91320291</v>
      </c>
      <c r="F176" s="47">
        <v>5270.4893604400004</v>
      </c>
      <c r="G176" s="47">
        <v>3395.55791318</v>
      </c>
      <c r="H176" s="47">
        <v>1164.2561232999999</v>
      </c>
      <c r="I176" s="47">
        <v>710.67532396000001</v>
      </c>
      <c r="J176" s="47">
        <v>207.38438199999999</v>
      </c>
      <c r="K176" s="47">
        <v>2.9982373</v>
      </c>
      <c r="L176" s="47">
        <v>37.14826575</v>
      </c>
      <c r="M176" s="47">
        <v>167.23787895000001</v>
      </c>
      <c r="N176" s="47"/>
      <c r="O176" s="47"/>
      <c r="P176" s="122"/>
      <c r="Q176" s="122"/>
    </row>
    <row r="177" spans="1:17" ht="13.8">
      <c r="A177" s="15">
        <v>45597</v>
      </c>
      <c r="B177" s="47">
        <v>5430.9656432800002</v>
      </c>
      <c r="C177" s="47">
        <f t="shared" ref="C177" si="329">G177+K177</f>
        <v>3330.6605459100001</v>
      </c>
      <c r="D177" s="47">
        <f t="shared" ref="D177" si="330">H177+L177</f>
        <v>1225.1246167900001</v>
      </c>
      <c r="E177" s="47">
        <f t="shared" ref="E177" si="331">I177+M177</f>
        <v>875.18048057999999</v>
      </c>
      <c r="F177" s="47">
        <v>5221.8461996400001</v>
      </c>
      <c r="G177" s="47">
        <v>3327.5752127800001</v>
      </c>
      <c r="H177" s="47">
        <v>1187.54805276</v>
      </c>
      <c r="I177" s="47">
        <v>706.72293409999997</v>
      </c>
      <c r="J177" s="47">
        <v>209.11944363999999</v>
      </c>
      <c r="K177" s="47">
        <v>3.08533313</v>
      </c>
      <c r="L177" s="47">
        <v>37.57656403</v>
      </c>
      <c r="M177" s="47">
        <v>168.45754647999999</v>
      </c>
      <c r="N177" s="47"/>
      <c r="O177" s="47"/>
      <c r="P177" s="122"/>
      <c r="Q177" s="122"/>
    </row>
    <row r="178" spans="1:17" ht="13.8">
      <c r="A178" s="15">
        <v>45627</v>
      </c>
      <c r="B178" s="47">
        <v>5333.3025121299997</v>
      </c>
      <c r="C178" s="47">
        <f t="shared" ref="C178" si="332">G178+K178</f>
        <v>3273.1309225099999</v>
      </c>
      <c r="D178" s="47">
        <f t="shared" ref="D178" si="333">H178+L178</f>
        <v>1213.66056211</v>
      </c>
      <c r="E178" s="47">
        <f t="shared" ref="E178" si="334">I178+M178</f>
        <v>846.51102750999996</v>
      </c>
      <c r="F178" s="47">
        <v>5130.99435739</v>
      </c>
      <c r="G178" s="47">
        <v>3269.7181282500001</v>
      </c>
      <c r="H178" s="47">
        <v>1175.5448540800001</v>
      </c>
      <c r="I178" s="47">
        <v>685.73137506</v>
      </c>
      <c r="J178" s="47">
        <v>202.30815473999999</v>
      </c>
      <c r="K178" s="47">
        <v>3.4127942600000001</v>
      </c>
      <c r="L178" s="47">
        <v>38.11570803</v>
      </c>
      <c r="M178" s="47">
        <v>160.77965244999999</v>
      </c>
      <c r="N178" s="47"/>
      <c r="O178" s="47"/>
      <c r="P178" s="122"/>
      <c r="Q178" s="122"/>
    </row>
    <row r="179" spans="1:17" ht="13.8">
      <c r="A179" s="15">
        <v>45658</v>
      </c>
      <c r="B179" s="47">
        <v>5343.4350841900005</v>
      </c>
      <c r="C179" s="47">
        <f t="shared" ref="C179" si="335">G179+K179</f>
        <v>3356.4371185800001</v>
      </c>
      <c r="D179" s="47">
        <f t="shared" ref="D179" si="336">H179+L179</f>
        <v>1142.01602232</v>
      </c>
      <c r="E179" s="47">
        <f t="shared" ref="E179" si="337">I179+M179</f>
        <v>844.98194328999989</v>
      </c>
      <c r="F179" s="47">
        <v>5142.0347327700001</v>
      </c>
      <c r="G179" s="47">
        <v>3353.02589747</v>
      </c>
      <c r="H179" s="47">
        <v>1103.95659148</v>
      </c>
      <c r="I179" s="47">
        <v>685.05224381999994</v>
      </c>
      <c r="J179" s="47">
        <v>201.40035141999999</v>
      </c>
      <c r="K179" s="47">
        <v>3.4112211100000001</v>
      </c>
      <c r="L179" s="47">
        <v>38.059430839999997</v>
      </c>
      <c r="M179" s="47">
        <v>159.92969947</v>
      </c>
      <c r="N179" s="47"/>
      <c r="O179" s="47"/>
      <c r="P179" s="122"/>
      <c r="Q179" s="122"/>
    </row>
    <row r="180" spans="1:17" ht="13.8">
      <c r="A180" s="15">
        <v>45689</v>
      </c>
      <c r="B180" s="47">
        <v>5355.4467317099998</v>
      </c>
      <c r="C180" s="47">
        <f t="shared" ref="C180" si="338">G180+K180</f>
        <v>3352.91530668</v>
      </c>
      <c r="D180" s="47">
        <f t="shared" ref="D180" si="339">H180+L180</f>
        <v>1155.54623459</v>
      </c>
      <c r="E180" s="47">
        <f t="shared" ref="E180" si="340">I180+M180</f>
        <v>846.98519044</v>
      </c>
      <c r="F180" s="47">
        <v>5155.3809997300004</v>
      </c>
      <c r="G180" s="47">
        <v>3349.51248558</v>
      </c>
      <c r="H180" s="47">
        <v>1117.6448815000001</v>
      </c>
      <c r="I180" s="47">
        <v>688.22363265000001</v>
      </c>
      <c r="J180" s="47">
        <v>200.06573198000001</v>
      </c>
      <c r="K180" s="47">
        <v>3.4028211000000002</v>
      </c>
      <c r="L180" s="47">
        <v>37.901353090000001</v>
      </c>
      <c r="M180" s="47">
        <v>158.76155779000001</v>
      </c>
      <c r="N180" s="47"/>
      <c r="O180" s="47"/>
      <c r="P180" s="122"/>
      <c r="Q180" s="122"/>
    </row>
    <row r="181" spans="1:17" ht="13.8">
      <c r="A181" s="15">
        <v>45717</v>
      </c>
      <c r="B181" s="47">
        <v>5370.7983903300001</v>
      </c>
      <c r="C181" s="47">
        <f t="shared" ref="C181" si="341">G181+K181</f>
        <v>3324.7683930100002</v>
      </c>
      <c r="D181" s="47">
        <f t="shared" ref="D181" si="342">H181+L181</f>
        <v>1205.3443549599999</v>
      </c>
      <c r="E181" s="47">
        <f t="shared" ref="E181" si="343">I181+M181</f>
        <v>840.68564235999997</v>
      </c>
      <c r="F181" s="47">
        <v>5178.7375406299998</v>
      </c>
      <c r="G181" s="47">
        <v>3321.3642205400001</v>
      </c>
      <c r="H181" s="47">
        <v>1167.34159632</v>
      </c>
      <c r="I181" s="47">
        <v>690.03172376999999</v>
      </c>
      <c r="J181" s="47">
        <v>192.06084970000001</v>
      </c>
      <c r="K181" s="47">
        <v>3.4041724699999998</v>
      </c>
      <c r="L181" s="47">
        <v>38.002758640000003</v>
      </c>
      <c r="M181" s="47">
        <v>150.65391858999999</v>
      </c>
      <c r="N181" s="47"/>
      <c r="O181" s="47"/>
      <c r="P181" s="122"/>
      <c r="Q181" s="122"/>
    </row>
    <row r="182" spans="1:17" ht="13.8">
      <c r="A182" s="15">
        <v>45748</v>
      </c>
      <c r="B182" s="47">
        <v>5407.4803042399999</v>
      </c>
      <c r="C182" s="47">
        <f t="shared" ref="C182" si="344">G182+K182</f>
        <v>3499.1080650699996</v>
      </c>
      <c r="D182" s="47">
        <f t="shared" ref="D182" si="345">H182+L182</f>
        <v>1073.4681733599998</v>
      </c>
      <c r="E182" s="47">
        <f t="shared" ref="E182" si="346">I182+M182</f>
        <v>834.90406581000002</v>
      </c>
      <c r="F182" s="47">
        <v>5214.6882244600001</v>
      </c>
      <c r="G182" s="47">
        <v>3495.6171969799998</v>
      </c>
      <c r="H182" s="47">
        <v>1035.2622958699999</v>
      </c>
      <c r="I182" s="47">
        <v>683.80873161</v>
      </c>
      <c r="J182" s="47">
        <v>192.79207977999999</v>
      </c>
      <c r="K182" s="47">
        <v>3.4908680900000002</v>
      </c>
      <c r="L182" s="47">
        <v>38.205877489999999</v>
      </c>
      <c r="M182" s="47">
        <v>151.0953342</v>
      </c>
      <c r="N182" s="47"/>
      <c r="O182" s="47"/>
      <c r="P182" s="122"/>
      <c r="Q182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230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260</v>
      </c>
      <c r="D7" s="213" t="s">
        <v>261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262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5">
        <v>45383</v>
      </c>
      <c r="B170" s="123">
        <v>13208.47050456</v>
      </c>
      <c r="C170" s="123">
        <v>3688.6548380499999</v>
      </c>
      <c r="D170" s="123">
        <v>167.88582328999999</v>
      </c>
      <c r="E170" s="123">
        <v>3871.17252547</v>
      </c>
      <c r="F170" s="123">
        <v>1729.8568957099999</v>
      </c>
      <c r="G170" s="123">
        <v>21.843417330000001</v>
      </c>
      <c r="H170" s="123">
        <v>149.32373002</v>
      </c>
      <c r="I170" s="123">
        <v>2707.5464694299999</v>
      </c>
      <c r="J170" s="123">
        <v>691.80956905000005</v>
      </c>
      <c r="K170" s="123">
        <v>24.272817069999999</v>
      </c>
      <c r="L170" s="123">
        <v>7.0017830999999999</v>
      </c>
      <c r="M170" s="123">
        <v>23.802471629999999</v>
      </c>
      <c r="N170" s="123">
        <v>40.350894189999998</v>
      </c>
      <c r="O170" s="123">
        <v>4.7731574800000001</v>
      </c>
      <c r="P170" s="123">
        <v>36.233002089999999</v>
      </c>
      <c r="Q170" s="123">
        <v>1.2923820800000001</v>
      </c>
      <c r="R170" s="123">
        <v>42.129053110000001</v>
      </c>
      <c r="S170" s="123">
        <v>0</v>
      </c>
      <c r="T170" s="123">
        <v>0.52167545999999998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5">
        <v>45413</v>
      </c>
      <c r="B171" s="123">
        <v>12875.68776413</v>
      </c>
      <c r="C171" s="123">
        <v>3575.5506031599998</v>
      </c>
      <c r="D171" s="123">
        <v>170.79050470000001</v>
      </c>
      <c r="E171" s="123">
        <v>3609.89951122</v>
      </c>
      <c r="F171" s="123">
        <v>1728.0282313</v>
      </c>
      <c r="G171" s="123">
        <v>25.018972519999998</v>
      </c>
      <c r="H171" s="123">
        <v>147.00126162999999</v>
      </c>
      <c r="I171" s="123">
        <v>2726.1766417899998</v>
      </c>
      <c r="J171" s="123">
        <v>712.69819387999996</v>
      </c>
      <c r="K171" s="123">
        <v>24.31847235</v>
      </c>
      <c r="L171" s="123">
        <v>6.8764388600000004</v>
      </c>
      <c r="M171" s="123">
        <v>22.637253619999999</v>
      </c>
      <c r="N171" s="123">
        <v>40.660199740000003</v>
      </c>
      <c r="O171" s="123">
        <v>4.4109713499999996</v>
      </c>
      <c r="P171" s="123">
        <v>38.534617390000001</v>
      </c>
      <c r="Q171" s="123">
        <v>1.20962667</v>
      </c>
      <c r="R171" s="123">
        <v>41.435702890000002</v>
      </c>
      <c r="S171" s="123">
        <v>0</v>
      </c>
      <c r="T171" s="123">
        <v>0.44056106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5">
        <v>45444</v>
      </c>
      <c r="B172" s="123">
        <v>13296.352351310001</v>
      </c>
      <c r="C172" s="123">
        <v>3667.24683392</v>
      </c>
      <c r="D172" s="123">
        <v>170.64296904</v>
      </c>
      <c r="E172" s="123">
        <v>3713.4191799599998</v>
      </c>
      <c r="F172" s="123">
        <v>1712.6977523</v>
      </c>
      <c r="G172" s="123">
        <v>26.026404830000001</v>
      </c>
      <c r="H172" s="123">
        <v>162.61916414000001</v>
      </c>
      <c r="I172" s="123">
        <v>2940.4463537199999</v>
      </c>
      <c r="J172" s="123">
        <v>723.53120065999997</v>
      </c>
      <c r="K172" s="123">
        <v>24.359507399999998</v>
      </c>
      <c r="L172" s="123">
        <v>6.8031113799999998</v>
      </c>
      <c r="M172" s="123">
        <v>22.49459633</v>
      </c>
      <c r="N172" s="123">
        <v>40.574457799999998</v>
      </c>
      <c r="O172" s="123">
        <v>4.3467563199999999</v>
      </c>
      <c r="P172" s="123">
        <v>38.172889150000003</v>
      </c>
      <c r="Q172" s="123">
        <v>1.17461555</v>
      </c>
      <c r="R172" s="123">
        <v>41.419037799999998</v>
      </c>
      <c r="S172" s="123">
        <v>0</v>
      </c>
      <c r="T172" s="123">
        <v>0.37752100999999999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5">
        <v>45474</v>
      </c>
      <c r="B173" s="123">
        <v>13146.71605241</v>
      </c>
      <c r="C173" s="123">
        <v>3755.2159490600002</v>
      </c>
      <c r="D173" s="123">
        <v>172.31680241000001</v>
      </c>
      <c r="E173" s="123">
        <v>3771.23564812</v>
      </c>
      <c r="F173" s="123">
        <v>1304.4973141200001</v>
      </c>
      <c r="G173" s="123">
        <v>24.325899060000001</v>
      </c>
      <c r="H173" s="123">
        <v>146.30608667000001</v>
      </c>
      <c r="I173" s="123">
        <v>2967.8413603099998</v>
      </c>
      <c r="J173" s="123">
        <v>720.42526250000003</v>
      </c>
      <c r="K173" s="123">
        <v>24.408239179999999</v>
      </c>
      <c r="L173" s="123">
        <v>3.9170197999999998</v>
      </c>
      <c r="M173" s="123">
        <v>21.773903000000001</v>
      </c>
      <c r="N173" s="123">
        <v>144.14218979</v>
      </c>
      <c r="O173" s="123">
        <v>4.5378712800000001</v>
      </c>
      <c r="P173" s="123">
        <v>43.053990450000001</v>
      </c>
      <c r="Q173" s="123">
        <v>1.11344094</v>
      </c>
      <c r="R173" s="123">
        <v>41.274886420000001</v>
      </c>
      <c r="S173" s="123">
        <v>0</v>
      </c>
      <c r="T173" s="123">
        <v>0.33018930000000002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5">
        <v>45505</v>
      </c>
      <c r="B174" s="123">
        <v>13081.80822884</v>
      </c>
      <c r="C174" s="123">
        <v>3848.0892899199998</v>
      </c>
      <c r="D174" s="123">
        <v>172.58566013000001</v>
      </c>
      <c r="E174" s="123">
        <v>3722.66620195</v>
      </c>
      <c r="F174" s="123">
        <v>1323.9068021099999</v>
      </c>
      <c r="G174" s="123">
        <v>16.877957389999999</v>
      </c>
      <c r="H174" s="123">
        <v>138.20945993000001</v>
      </c>
      <c r="I174" s="123">
        <v>2880.6981294299999</v>
      </c>
      <c r="J174" s="123">
        <v>696.74898553000003</v>
      </c>
      <c r="K174" s="123">
        <v>24.452356210000001</v>
      </c>
      <c r="L174" s="123">
        <v>4.02869834</v>
      </c>
      <c r="M174" s="123">
        <v>21.098942619999999</v>
      </c>
      <c r="N174" s="123">
        <v>145.64268576000001</v>
      </c>
      <c r="O174" s="123">
        <v>3.2490961700000001</v>
      </c>
      <c r="P174" s="123">
        <v>39.800381690000002</v>
      </c>
      <c r="Q174" s="123">
        <v>1.0512641</v>
      </c>
      <c r="R174" s="123">
        <v>42.415478350000001</v>
      </c>
      <c r="S174" s="123">
        <v>0</v>
      </c>
      <c r="T174" s="123">
        <v>0.28683921000000001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5">
        <v>45536</v>
      </c>
      <c r="B175" s="123">
        <v>13341.031172450001</v>
      </c>
      <c r="C175" s="123">
        <v>3926.1964890999998</v>
      </c>
      <c r="D175" s="123">
        <v>170.88311623000001</v>
      </c>
      <c r="E175" s="123">
        <v>3781.1397135399998</v>
      </c>
      <c r="F175" s="123">
        <v>1319.2511301699999</v>
      </c>
      <c r="G175" s="123">
        <v>33.724032940000001</v>
      </c>
      <c r="H175" s="123">
        <v>135.26805704</v>
      </c>
      <c r="I175" s="123">
        <v>2990.6476144799999</v>
      </c>
      <c r="J175" s="123">
        <v>686.77531992000002</v>
      </c>
      <c r="K175" s="123">
        <v>24.498016939999999</v>
      </c>
      <c r="L175" s="123">
        <v>7.0160791600000003</v>
      </c>
      <c r="M175" s="123">
        <v>20.427987040000001</v>
      </c>
      <c r="N175" s="123">
        <v>144.39236124999999</v>
      </c>
      <c r="O175" s="123">
        <v>3.6534765999999999</v>
      </c>
      <c r="P175" s="123">
        <v>54.754151559999997</v>
      </c>
      <c r="Q175" s="123">
        <v>1.00246111</v>
      </c>
      <c r="R175" s="123">
        <v>41.064841209999997</v>
      </c>
      <c r="S175" s="123">
        <v>0</v>
      </c>
      <c r="T175" s="123">
        <v>0.33632415999999998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5">
        <v>45566</v>
      </c>
      <c r="B176" s="123">
        <v>13464.67547604</v>
      </c>
      <c r="C176" s="123">
        <v>3864.7950359400002</v>
      </c>
      <c r="D176" s="123">
        <v>168.28920418000001</v>
      </c>
      <c r="E176" s="123">
        <v>3794.9378522299999</v>
      </c>
      <c r="F176" s="123">
        <v>1275.14294993</v>
      </c>
      <c r="G176" s="123">
        <v>38.653000200000001</v>
      </c>
      <c r="H176" s="123">
        <v>170.25851147</v>
      </c>
      <c r="I176" s="123">
        <v>3201.9984776599999</v>
      </c>
      <c r="J176" s="123">
        <v>688.38834653000004</v>
      </c>
      <c r="K176" s="123">
        <v>24.543661279999998</v>
      </c>
      <c r="L176" s="123">
        <v>4.1766714399999998</v>
      </c>
      <c r="M176" s="123">
        <v>19.755271459999999</v>
      </c>
      <c r="N176" s="123">
        <v>128.08837237</v>
      </c>
      <c r="O176" s="123">
        <v>4.0740913299999999</v>
      </c>
      <c r="P176" s="123">
        <v>41.125686940000001</v>
      </c>
      <c r="Q176" s="123">
        <v>0.94317733000000004</v>
      </c>
      <c r="R176" s="123">
        <v>39.214213030000003</v>
      </c>
      <c r="S176" s="123">
        <v>0</v>
      </c>
      <c r="T176" s="123">
        <v>0.29095272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5">
        <v>45597</v>
      </c>
      <c r="B177" s="123">
        <v>13915.66025379</v>
      </c>
      <c r="C177" s="123">
        <v>3839.0227597500002</v>
      </c>
      <c r="D177" s="123">
        <v>162.16217947000001</v>
      </c>
      <c r="E177" s="123">
        <v>4421.9908138199999</v>
      </c>
      <c r="F177" s="123">
        <v>1246.89117865</v>
      </c>
      <c r="G177" s="123">
        <v>36.115660750000004</v>
      </c>
      <c r="H177" s="123">
        <v>159.45083185999999</v>
      </c>
      <c r="I177" s="123">
        <v>3173.1662577000002</v>
      </c>
      <c r="J177" s="123">
        <v>699.77437643999997</v>
      </c>
      <c r="K177" s="123">
        <v>24.586234600000001</v>
      </c>
      <c r="L177" s="123">
        <v>6.5743478099999999</v>
      </c>
      <c r="M177" s="123">
        <v>19.051757890000001</v>
      </c>
      <c r="N177" s="123">
        <v>21.565101559999999</v>
      </c>
      <c r="O177" s="123">
        <v>2.98818779</v>
      </c>
      <c r="P177" s="123">
        <v>57.165198459999999</v>
      </c>
      <c r="Q177" s="123">
        <v>0.9069507</v>
      </c>
      <c r="R177" s="123">
        <v>43.960961099999999</v>
      </c>
      <c r="S177" s="123">
        <v>0</v>
      </c>
      <c r="T177" s="123">
        <v>0.28745544000000001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5">
        <v>45627</v>
      </c>
      <c r="B178" s="123">
        <v>13293.79187843</v>
      </c>
      <c r="C178" s="123">
        <v>3219.9479817800002</v>
      </c>
      <c r="D178" s="123">
        <v>156.23172425999999</v>
      </c>
      <c r="E178" s="123">
        <v>4430.26837531</v>
      </c>
      <c r="F178" s="123">
        <v>1236.7202499499999</v>
      </c>
      <c r="G178" s="123">
        <v>35.116897600000001</v>
      </c>
      <c r="H178" s="123">
        <v>159.5164465</v>
      </c>
      <c r="I178" s="123">
        <v>3164.08997873</v>
      </c>
      <c r="J178" s="123">
        <v>704.64463312999999</v>
      </c>
      <c r="K178" s="123">
        <v>24.634971839999999</v>
      </c>
      <c r="L178" s="123">
        <v>6.4810492799999997</v>
      </c>
      <c r="M178" s="123">
        <v>18.426375369999999</v>
      </c>
      <c r="N178" s="123">
        <v>21.403992389999999</v>
      </c>
      <c r="O178" s="123">
        <v>3.25191674</v>
      </c>
      <c r="P178" s="123">
        <v>67.429019539999999</v>
      </c>
      <c r="Q178" s="123">
        <v>0.87086529999999995</v>
      </c>
      <c r="R178" s="123">
        <v>44.532101660000002</v>
      </c>
      <c r="S178" s="123">
        <v>0</v>
      </c>
      <c r="T178" s="123">
        <v>0.22529905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5">
        <v>45658</v>
      </c>
      <c r="B179" s="123">
        <v>13139.203520630001</v>
      </c>
      <c r="C179" s="123">
        <v>3087.9249678599999</v>
      </c>
      <c r="D179" s="123">
        <v>169.48918825999999</v>
      </c>
      <c r="E179" s="123">
        <v>4493.3374722400004</v>
      </c>
      <c r="F179" s="123">
        <v>1213.51077319</v>
      </c>
      <c r="G179" s="123">
        <v>34.943845269999997</v>
      </c>
      <c r="H179" s="123">
        <v>164.85340995999999</v>
      </c>
      <c r="I179" s="123">
        <v>3109.6161499700002</v>
      </c>
      <c r="J179" s="123">
        <v>690.94494305000001</v>
      </c>
      <c r="K179" s="123">
        <v>24.68021031</v>
      </c>
      <c r="L179" s="123">
        <v>6.2682367699999997</v>
      </c>
      <c r="M179" s="123">
        <v>17.71197703</v>
      </c>
      <c r="N179" s="123">
        <v>21.29389522</v>
      </c>
      <c r="O179" s="123">
        <v>4.3181035100000003</v>
      </c>
      <c r="P179" s="123">
        <v>55.457628360000001</v>
      </c>
      <c r="Q179" s="123">
        <v>0.82322300999999998</v>
      </c>
      <c r="R179" s="123">
        <v>43.969941210000002</v>
      </c>
      <c r="S179" s="123">
        <v>0</v>
      </c>
      <c r="T179" s="123">
        <v>5.9555410000000003E-2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5">
        <v>45689</v>
      </c>
      <c r="B180" s="123">
        <v>13383.307512449999</v>
      </c>
      <c r="C180" s="123">
        <v>3046.3631409999998</v>
      </c>
      <c r="D180" s="123">
        <v>161.46676436000001</v>
      </c>
      <c r="E180" s="123">
        <v>4630.0236198700004</v>
      </c>
      <c r="F180" s="123">
        <v>1180.2548043199999</v>
      </c>
      <c r="G180" s="123">
        <v>37.895859829999999</v>
      </c>
      <c r="H180" s="123">
        <v>163.60983272999999</v>
      </c>
      <c r="I180" s="123">
        <v>3252.6874471400001</v>
      </c>
      <c r="J180" s="123">
        <v>708.41925841</v>
      </c>
      <c r="K180" s="123">
        <v>24.721152849999999</v>
      </c>
      <c r="L180" s="123">
        <v>6.2047724200000003</v>
      </c>
      <c r="M180" s="123">
        <v>14.70967344</v>
      </c>
      <c r="N180" s="123">
        <v>22.236782590000001</v>
      </c>
      <c r="O180" s="123">
        <v>41.772540149999998</v>
      </c>
      <c r="P180" s="123">
        <v>45.884935429999999</v>
      </c>
      <c r="Q180" s="123">
        <v>3.3890387</v>
      </c>
      <c r="R180" s="123">
        <v>43.642524369999997</v>
      </c>
      <c r="S180" s="123">
        <v>0</v>
      </c>
      <c r="T180" s="123">
        <v>2.536484E-2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5">
        <v>45717</v>
      </c>
      <c r="B181" s="123">
        <v>13355.154632039999</v>
      </c>
      <c r="C181" s="123">
        <v>2905.8722003100002</v>
      </c>
      <c r="D181" s="123">
        <v>152.37370651000001</v>
      </c>
      <c r="E181" s="123">
        <v>4731.6490540599998</v>
      </c>
      <c r="F181" s="123">
        <v>1179.5913121000001</v>
      </c>
      <c r="G181" s="123">
        <v>30.140787490000001</v>
      </c>
      <c r="H181" s="123">
        <v>187.68604963000001</v>
      </c>
      <c r="I181" s="123">
        <v>3163.7033885800001</v>
      </c>
      <c r="J181" s="123">
        <v>686.44188125000005</v>
      </c>
      <c r="K181" s="123">
        <v>24.766950189999999</v>
      </c>
      <c r="L181" s="123">
        <v>6.0827245200000002</v>
      </c>
      <c r="M181" s="123">
        <v>9.8960819200000003</v>
      </c>
      <c r="N181" s="123">
        <v>122.07137124</v>
      </c>
      <c r="O181" s="123">
        <v>41.623983799999998</v>
      </c>
      <c r="P181" s="123">
        <v>65.202068679999996</v>
      </c>
      <c r="Q181" s="123">
        <v>5.4867252999999998</v>
      </c>
      <c r="R181" s="123">
        <v>42.565952930000002</v>
      </c>
      <c r="S181" s="123">
        <v>0</v>
      </c>
      <c r="T181" s="123">
        <v>3.9353000000000001E-4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5">
        <v>45748</v>
      </c>
      <c r="B182" s="123">
        <v>13595.02294836</v>
      </c>
      <c r="C182" s="123">
        <v>2979.6060175900002</v>
      </c>
      <c r="D182" s="123">
        <v>138.76428319999999</v>
      </c>
      <c r="E182" s="123">
        <v>4761.6055209400001</v>
      </c>
      <c r="F182" s="123">
        <v>1216.01400089</v>
      </c>
      <c r="G182" s="123">
        <v>29.05243862</v>
      </c>
      <c r="H182" s="123">
        <v>201.90694884999999</v>
      </c>
      <c r="I182" s="123">
        <v>3271.5119906800001</v>
      </c>
      <c r="J182" s="123">
        <v>688.31872396000006</v>
      </c>
      <c r="K182" s="123">
        <v>24.810777680000001</v>
      </c>
      <c r="L182" s="123">
        <v>5.9863074799999998</v>
      </c>
      <c r="M182" s="123">
        <v>5.4946362400000002</v>
      </c>
      <c r="N182" s="123">
        <v>126.62823978</v>
      </c>
      <c r="O182" s="123">
        <v>39.82380259</v>
      </c>
      <c r="P182" s="123">
        <v>61.33914377</v>
      </c>
      <c r="Q182" s="123">
        <v>5.8098555200000002</v>
      </c>
      <c r="R182" s="123">
        <v>37.405303369999999</v>
      </c>
      <c r="S182" s="123">
        <v>0</v>
      </c>
      <c r="T182" s="123">
        <v>0.94495720000000005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230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  <row r="170" spans="1:20">
      <c r="A170" s="15">
        <v>45383</v>
      </c>
      <c r="B170" s="123">
        <v>13208.47050456</v>
      </c>
      <c r="C170" s="123">
        <v>227.46705223999999</v>
      </c>
      <c r="D170" s="123">
        <v>52.9050899</v>
      </c>
      <c r="E170" s="123">
        <v>0</v>
      </c>
      <c r="F170" s="123">
        <v>52.9050899</v>
      </c>
      <c r="G170" s="123">
        <v>0</v>
      </c>
      <c r="H170" s="123">
        <v>174.56196234000001</v>
      </c>
      <c r="I170" s="123">
        <v>0</v>
      </c>
      <c r="J170" s="123">
        <v>0</v>
      </c>
      <c r="K170" s="123">
        <v>174.56196234000001</v>
      </c>
      <c r="L170" s="123">
        <v>12981.003452319999</v>
      </c>
      <c r="M170" s="123">
        <v>1209.73040337</v>
      </c>
      <c r="N170" s="123"/>
      <c r="O170" s="123"/>
      <c r="P170" s="123"/>
      <c r="Q170" s="123"/>
      <c r="R170" s="123"/>
      <c r="S170" s="123"/>
      <c r="T170" s="123"/>
    </row>
    <row r="171" spans="1:20">
      <c r="A171" s="15">
        <v>45413</v>
      </c>
      <c r="B171" s="123">
        <v>12875.68776413</v>
      </c>
      <c r="C171" s="123">
        <v>219.06454986</v>
      </c>
      <c r="D171" s="123">
        <v>53.53178175</v>
      </c>
      <c r="E171" s="123">
        <v>0</v>
      </c>
      <c r="F171" s="123">
        <v>53.53178175</v>
      </c>
      <c r="G171" s="123">
        <v>0</v>
      </c>
      <c r="H171" s="123">
        <v>165.53276811000001</v>
      </c>
      <c r="I171" s="123">
        <v>0</v>
      </c>
      <c r="J171" s="123">
        <v>0</v>
      </c>
      <c r="K171" s="123">
        <v>165.53276811000001</v>
      </c>
      <c r="L171" s="123">
        <v>12656.623214269999</v>
      </c>
      <c r="M171" s="123">
        <v>3373.5055132100001</v>
      </c>
      <c r="N171" s="123"/>
      <c r="O171" s="123"/>
      <c r="P171" s="123"/>
      <c r="Q171" s="123"/>
      <c r="R171" s="123"/>
      <c r="S171" s="123"/>
      <c r="T171" s="123"/>
    </row>
    <row r="172" spans="1:20">
      <c r="A172" s="15">
        <v>45444</v>
      </c>
      <c r="B172" s="123">
        <v>13296.352351310001</v>
      </c>
      <c r="C172" s="123">
        <v>215.14973168</v>
      </c>
      <c r="D172" s="123">
        <v>53.772334030000003</v>
      </c>
      <c r="E172" s="123">
        <v>0</v>
      </c>
      <c r="F172" s="123">
        <v>53.772334030000003</v>
      </c>
      <c r="G172" s="123">
        <v>0</v>
      </c>
      <c r="H172" s="123">
        <v>161.37739765000001</v>
      </c>
      <c r="I172" s="123">
        <v>0</v>
      </c>
      <c r="J172" s="123">
        <v>0</v>
      </c>
      <c r="K172" s="123">
        <v>161.37739765000001</v>
      </c>
      <c r="L172" s="123">
        <v>13081.202619629999</v>
      </c>
      <c r="M172" s="123">
        <v>3388.7388079299999</v>
      </c>
      <c r="N172" s="123"/>
      <c r="O172" s="123"/>
      <c r="P172" s="123"/>
      <c r="Q172" s="123"/>
      <c r="R172" s="123"/>
      <c r="S172" s="123"/>
      <c r="T172" s="123"/>
    </row>
    <row r="173" spans="1:20">
      <c r="A173" s="15">
        <v>45474</v>
      </c>
      <c r="B173" s="123">
        <v>13146.71605241</v>
      </c>
      <c r="C173" s="123">
        <v>214.72355888999999</v>
      </c>
      <c r="D173" s="123">
        <v>55.507385999999997</v>
      </c>
      <c r="E173" s="123">
        <v>0</v>
      </c>
      <c r="F173" s="123">
        <v>53.691192690000001</v>
      </c>
      <c r="G173" s="123">
        <v>1.8161933100000001</v>
      </c>
      <c r="H173" s="123">
        <v>159.21617289</v>
      </c>
      <c r="I173" s="123">
        <v>0</v>
      </c>
      <c r="J173" s="123">
        <v>0</v>
      </c>
      <c r="K173" s="123">
        <v>159.21617289</v>
      </c>
      <c r="L173" s="123">
        <v>12931.99249352</v>
      </c>
      <c r="M173" s="123">
        <v>3606.75542154</v>
      </c>
      <c r="N173" s="123"/>
      <c r="O173" s="123"/>
      <c r="P173" s="123"/>
      <c r="Q173" s="123"/>
      <c r="R173" s="123"/>
      <c r="S173" s="123"/>
      <c r="T173" s="123"/>
    </row>
    <row r="174" spans="1:20">
      <c r="A174" s="15">
        <v>45505</v>
      </c>
      <c r="B174" s="123">
        <v>13081.80822884</v>
      </c>
      <c r="C174" s="123">
        <v>213.09739662000001</v>
      </c>
      <c r="D174" s="123">
        <v>57.522126010000001</v>
      </c>
      <c r="E174" s="123">
        <v>0</v>
      </c>
      <c r="F174" s="123">
        <v>53.897507070000003</v>
      </c>
      <c r="G174" s="123">
        <v>3.62461894</v>
      </c>
      <c r="H174" s="123">
        <v>155.57527060999999</v>
      </c>
      <c r="I174" s="123">
        <v>0</v>
      </c>
      <c r="J174" s="123">
        <v>0</v>
      </c>
      <c r="K174" s="123">
        <v>155.57527060999999</v>
      </c>
      <c r="L174" s="123">
        <v>12868.71083222</v>
      </c>
      <c r="M174" s="123">
        <v>3482.4510166199998</v>
      </c>
      <c r="N174" s="123"/>
      <c r="O174" s="123"/>
      <c r="P174" s="123"/>
      <c r="Q174" s="123"/>
      <c r="R174" s="123"/>
      <c r="S174" s="123"/>
      <c r="T174" s="123"/>
    </row>
    <row r="175" spans="1:20">
      <c r="A175" s="15">
        <v>45536</v>
      </c>
      <c r="B175" s="123">
        <v>13341.031172450001</v>
      </c>
      <c r="C175" s="123">
        <v>211.31068182000001</v>
      </c>
      <c r="D175" s="123">
        <v>60.951763249999999</v>
      </c>
      <c r="E175" s="123">
        <v>0</v>
      </c>
      <c r="F175" s="123">
        <v>53.475057079999999</v>
      </c>
      <c r="G175" s="123">
        <v>7.4767061699999999</v>
      </c>
      <c r="H175" s="123">
        <v>150.35891856999999</v>
      </c>
      <c r="I175" s="123">
        <v>0</v>
      </c>
      <c r="J175" s="123">
        <v>0</v>
      </c>
      <c r="K175" s="123">
        <v>150.35891856999999</v>
      </c>
      <c r="L175" s="123">
        <v>13129.720490629999</v>
      </c>
      <c r="M175" s="123">
        <v>3491.8196224200001</v>
      </c>
      <c r="N175" s="123"/>
      <c r="O175" s="123"/>
      <c r="P175" s="123"/>
      <c r="Q175" s="123"/>
      <c r="R175" s="123"/>
      <c r="S175" s="123"/>
      <c r="T175" s="123"/>
    </row>
    <row r="176" spans="1:20">
      <c r="A176" s="15">
        <v>45566</v>
      </c>
      <c r="B176" s="123">
        <v>13464.67547604</v>
      </c>
      <c r="C176" s="123">
        <v>205.28160358</v>
      </c>
      <c r="D176" s="123">
        <v>61.762489909999999</v>
      </c>
      <c r="E176" s="123">
        <v>0</v>
      </c>
      <c r="F176" s="123">
        <v>52.844661559999999</v>
      </c>
      <c r="G176" s="123">
        <v>8.9178283500000006</v>
      </c>
      <c r="H176" s="123">
        <v>143.51911367</v>
      </c>
      <c r="I176" s="123">
        <v>0</v>
      </c>
      <c r="J176" s="123">
        <v>0</v>
      </c>
      <c r="K176" s="123">
        <v>143.51911367</v>
      </c>
      <c r="L176" s="123">
        <v>13259.393872459999</v>
      </c>
      <c r="M176" s="123">
        <v>3376.9987827300001</v>
      </c>
      <c r="N176" s="123"/>
      <c r="O176" s="123"/>
      <c r="P176" s="123"/>
      <c r="Q176" s="123"/>
      <c r="R176" s="123"/>
      <c r="S176" s="123"/>
      <c r="T176" s="123"/>
    </row>
    <row r="177" spans="1:20">
      <c r="A177" s="15">
        <v>45597</v>
      </c>
      <c r="B177" s="123">
        <v>13915.66025379</v>
      </c>
      <c r="C177" s="123">
        <v>204.73657194</v>
      </c>
      <c r="D177" s="123">
        <v>66.772272959999995</v>
      </c>
      <c r="E177" s="123">
        <v>0</v>
      </c>
      <c r="F177" s="123">
        <v>57.730234899999999</v>
      </c>
      <c r="G177" s="123">
        <v>9.0420380599999994</v>
      </c>
      <c r="H177" s="123">
        <v>137.96429898</v>
      </c>
      <c r="I177" s="123">
        <v>0</v>
      </c>
      <c r="J177" s="123">
        <v>0</v>
      </c>
      <c r="K177" s="123">
        <v>137.96429898</v>
      </c>
      <c r="L177" s="123">
        <v>13710.923681849999</v>
      </c>
      <c r="M177" s="123">
        <v>3347.6812101599999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5">
        <v>45627</v>
      </c>
      <c r="B178" s="123">
        <v>13293.79187843</v>
      </c>
      <c r="C178" s="123">
        <v>205.17496582999999</v>
      </c>
      <c r="D178" s="123">
        <v>71.380642640000005</v>
      </c>
      <c r="E178" s="123">
        <v>0</v>
      </c>
      <c r="F178" s="123">
        <v>62.20660273</v>
      </c>
      <c r="G178" s="123">
        <v>9.1740399099999994</v>
      </c>
      <c r="H178" s="123">
        <v>133.79432319</v>
      </c>
      <c r="I178" s="123">
        <v>0</v>
      </c>
      <c r="J178" s="123">
        <v>0</v>
      </c>
      <c r="K178" s="123">
        <v>133.79432319</v>
      </c>
      <c r="L178" s="123">
        <v>13088.6169126</v>
      </c>
      <c r="M178" s="123">
        <v>3320.8840214699999</v>
      </c>
      <c r="N178" s="123"/>
      <c r="O178" s="123"/>
      <c r="P178" s="123"/>
      <c r="Q178" s="123"/>
      <c r="R178" s="123"/>
      <c r="S178" s="123"/>
      <c r="T178" s="123"/>
    </row>
    <row r="179" spans="1:20">
      <c r="A179" s="15">
        <v>45658</v>
      </c>
      <c r="B179" s="123">
        <v>13139.203520630001</v>
      </c>
      <c r="C179" s="123">
        <v>196.94393621</v>
      </c>
      <c r="D179" s="123">
        <v>70.450967520000006</v>
      </c>
      <c r="E179" s="123">
        <v>0</v>
      </c>
      <c r="F179" s="123">
        <v>61.453320660000003</v>
      </c>
      <c r="G179" s="123">
        <v>8.9976468599999997</v>
      </c>
      <c r="H179" s="123">
        <v>126.49296869</v>
      </c>
      <c r="I179" s="123">
        <v>0</v>
      </c>
      <c r="J179" s="123">
        <v>0</v>
      </c>
      <c r="K179" s="123">
        <v>126.49296869</v>
      </c>
      <c r="L179" s="123">
        <v>12942.25958442</v>
      </c>
      <c r="M179" s="123">
        <v>3272.2006793800001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5">
        <v>45689</v>
      </c>
      <c r="B180" s="123">
        <v>13383.307512449999</v>
      </c>
      <c r="C180" s="123">
        <v>193.02617222000001</v>
      </c>
      <c r="D180" s="123">
        <v>72.161758399999997</v>
      </c>
      <c r="E180" s="123">
        <v>0</v>
      </c>
      <c r="F180" s="123">
        <v>61.761900709999999</v>
      </c>
      <c r="G180" s="123">
        <v>10.399857689999999</v>
      </c>
      <c r="H180" s="123">
        <v>120.86441382</v>
      </c>
      <c r="I180" s="123">
        <v>0</v>
      </c>
      <c r="J180" s="123">
        <v>0</v>
      </c>
      <c r="K180" s="123">
        <v>120.86441382</v>
      </c>
      <c r="L180" s="123">
        <v>13190.28134023</v>
      </c>
      <c r="M180" s="123">
        <v>3283.9427139700001</v>
      </c>
      <c r="N180" s="123"/>
      <c r="O180" s="123"/>
      <c r="P180" s="123"/>
      <c r="Q180" s="123"/>
      <c r="R180" s="123"/>
      <c r="S180" s="123"/>
      <c r="T180" s="123"/>
    </row>
    <row r="181" spans="1:20">
      <c r="A181" s="15">
        <v>45717</v>
      </c>
      <c r="B181" s="123">
        <v>13355.154632039999</v>
      </c>
      <c r="C181" s="123">
        <v>180.78090498</v>
      </c>
      <c r="D181" s="123">
        <v>71.260097110000004</v>
      </c>
      <c r="E181" s="123">
        <v>0</v>
      </c>
      <c r="F181" s="123">
        <v>60.79092979</v>
      </c>
      <c r="G181" s="123">
        <v>10.46916732</v>
      </c>
      <c r="H181" s="123">
        <v>109.52080787</v>
      </c>
      <c r="I181" s="123">
        <v>0</v>
      </c>
      <c r="J181" s="123">
        <v>0</v>
      </c>
      <c r="K181" s="123">
        <v>109.52080787</v>
      </c>
      <c r="L181" s="123">
        <v>13174.37372706</v>
      </c>
      <c r="M181" s="123">
        <v>3580.54827209</v>
      </c>
      <c r="N181" s="123"/>
      <c r="O181" s="123"/>
      <c r="P181" s="123"/>
      <c r="Q181" s="123"/>
      <c r="R181" s="123"/>
      <c r="S181" s="123"/>
      <c r="T181" s="123"/>
    </row>
    <row r="182" spans="1:20">
      <c r="A182" s="15">
        <v>45748</v>
      </c>
      <c r="B182" s="123">
        <v>13595.02294836</v>
      </c>
      <c r="C182" s="123">
        <v>172.47040453</v>
      </c>
      <c r="D182" s="123">
        <v>69.694256580000001</v>
      </c>
      <c r="E182" s="123">
        <v>0</v>
      </c>
      <c r="F182" s="123">
        <v>59.34849174</v>
      </c>
      <c r="G182" s="123">
        <v>10.345764839999999</v>
      </c>
      <c r="H182" s="123">
        <v>102.77614795</v>
      </c>
      <c r="I182" s="123">
        <v>0</v>
      </c>
      <c r="J182" s="123">
        <v>0</v>
      </c>
      <c r="K182" s="123">
        <v>102.77614795</v>
      </c>
      <c r="L182" s="123">
        <v>13422.552543829999</v>
      </c>
      <c r="M182" s="123">
        <v>3857.8317781999999</v>
      </c>
      <c r="N182" s="123"/>
      <c r="O182" s="123"/>
      <c r="P182" s="123"/>
      <c r="Q182" s="123"/>
      <c r="R182" s="123"/>
      <c r="S182" s="123"/>
      <c r="T182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230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 hidden="1" outlineLevel="1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 hidden="1" outlineLevel="1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 hidden="1" outlineLevel="1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 hidden="1" outlineLevel="1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 hidden="1" outlineLevel="1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 hidden="1" outlineLevel="1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 hidden="1" outlineLevel="1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 hidden="1" outlineLevel="1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 hidden="1" outlineLevel="1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 hidden="1" outlineLevel="1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 hidden="1" outlineLevel="1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 hidden="1" outlineLevel="1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  <row r="170" spans="1:28">
      <c r="A170" s="15">
        <v>45383</v>
      </c>
      <c r="B170" s="123">
        <v>6033.8357632500001</v>
      </c>
      <c r="C170" s="123">
        <v>5193.1527448300003</v>
      </c>
      <c r="D170" s="123">
        <v>5099.7556413599996</v>
      </c>
      <c r="E170" s="123">
        <v>3842.57372665</v>
      </c>
      <c r="F170" s="123">
        <v>839.80856328000004</v>
      </c>
      <c r="G170" s="123">
        <v>417.37335143000001</v>
      </c>
      <c r="H170" s="123">
        <v>93.397103470000005</v>
      </c>
      <c r="I170" s="123">
        <v>0.94696086999999995</v>
      </c>
      <c r="J170" s="123">
        <v>17.010019119999999</v>
      </c>
      <c r="K170" s="123">
        <v>75.440123479999997</v>
      </c>
      <c r="L170" s="123">
        <v>428.57875299</v>
      </c>
      <c r="M170" s="123">
        <v>316.75271223999999</v>
      </c>
      <c r="N170" s="123">
        <v>0.53019727000000005</v>
      </c>
      <c r="O170" s="123">
        <v>16.428254949999999</v>
      </c>
      <c r="P170" s="123">
        <v>299.79426002000002</v>
      </c>
      <c r="Q170" s="123">
        <v>111.82604075</v>
      </c>
      <c r="R170" s="123">
        <v>1.96298716</v>
      </c>
      <c r="S170" s="123">
        <v>18.358436210000001</v>
      </c>
      <c r="T170" s="123">
        <v>91.504617379999999</v>
      </c>
      <c r="U170" s="123">
        <v>412.10426543</v>
      </c>
      <c r="V170" s="123">
        <v>358.84510110000002</v>
      </c>
      <c r="W170" s="123"/>
      <c r="X170" s="123"/>
      <c r="Y170" s="123"/>
      <c r="Z170" s="123"/>
      <c r="AA170" s="123"/>
      <c r="AB170" s="123"/>
    </row>
    <row r="171" spans="1:28">
      <c r="A171" s="15">
        <v>45413</v>
      </c>
      <c r="B171" s="123">
        <v>6057.0011361999996</v>
      </c>
      <c r="C171" s="123">
        <v>5202.7395582700001</v>
      </c>
      <c r="D171" s="123">
        <v>5108.0440838499999</v>
      </c>
      <c r="E171" s="123">
        <v>3857.87771036</v>
      </c>
      <c r="F171" s="123">
        <v>840.12466374999997</v>
      </c>
      <c r="G171" s="123">
        <v>410.04170973999999</v>
      </c>
      <c r="H171" s="123">
        <v>94.695474419999996</v>
      </c>
      <c r="I171" s="123">
        <v>0.87251144000000003</v>
      </c>
      <c r="J171" s="123">
        <v>17.364914540000001</v>
      </c>
      <c r="K171" s="123">
        <v>76.458048439999999</v>
      </c>
      <c r="L171" s="123">
        <v>437.6595901</v>
      </c>
      <c r="M171" s="123">
        <v>323.84308378999998</v>
      </c>
      <c r="N171" s="123">
        <v>0.51593586000000002</v>
      </c>
      <c r="O171" s="123">
        <v>14.70974034</v>
      </c>
      <c r="P171" s="123">
        <v>308.61740759000003</v>
      </c>
      <c r="Q171" s="123">
        <v>113.81650630999999</v>
      </c>
      <c r="R171" s="123">
        <v>2.0041235500000001</v>
      </c>
      <c r="S171" s="123">
        <v>18.872108229999998</v>
      </c>
      <c r="T171" s="123">
        <v>92.940274529999996</v>
      </c>
      <c r="U171" s="123">
        <v>416.60198782999998</v>
      </c>
      <c r="V171" s="123">
        <v>362.65436220999999</v>
      </c>
      <c r="W171" s="123"/>
      <c r="X171" s="123"/>
      <c r="Y171" s="123"/>
      <c r="Z171" s="123"/>
      <c r="AA171" s="123"/>
      <c r="AB171" s="123"/>
    </row>
    <row r="172" spans="1:28">
      <c r="A172" s="15">
        <v>45444</v>
      </c>
      <c r="B172" s="123">
        <v>5991.0638998000004</v>
      </c>
      <c r="C172" s="123">
        <v>5121.47487026</v>
      </c>
      <c r="D172" s="123">
        <v>5027.4871700100002</v>
      </c>
      <c r="E172" s="123">
        <v>3754.37641209</v>
      </c>
      <c r="F172" s="123">
        <v>869.16655286000002</v>
      </c>
      <c r="G172" s="123">
        <v>403.94420506</v>
      </c>
      <c r="H172" s="123">
        <v>93.987700250000003</v>
      </c>
      <c r="I172" s="123">
        <v>0.89592072</v>
      </c>
      <c r="J172" s="123">
        <v>17.38238102</v>
      </c>
      <c r="K172" s="123">
        <v>75.70939851</v>
      </c>
      <c r="L172" s="123">
        <v>442.14224634999999</v>
      </c>
      <c r="M172" s="123">
        <v>328.22152108</v>
      </c>
      <c r="N172" s="123">
        <v>0.50167444999999999</v>
      </c>
      <c r="O172" s="123">
        <v>13.983696719999999</v>
      </c>
      <c r="P172" s="123">
        <v>313.73614990999999</v>
      </c>
      <c r="Q172" s="123">
        <v>113.92072527000001</v>
      </c>
      <c r="R172" s="123">
        <v>2.0059693200000002</v>
      </c>
      <c r="S172" s="123">
        <v>19.014092990000002</v>
      </c>
      <c r="T172" s="123">
        <v>92.900662960000005</v>
      </c>
      <c r="U172" s="123">
        <v>427.44678319000002</v>
      </c>
      <c r="V172" s="123">
        <v>412.98744063999999</v>
      </c>
      <c r="W172" s="123"/>
      <c r="X172" s="123"/>
      <c r="Y172" s="123"/>
      <c r="Z172" s="123"/>
      <c r="AA172" s="123"/>
      <c r="AB172" s="123"/>
    </row>
    <row r="173" spans="1:28">
      <c r="A173" s="15">
        <v>45474</v>
      </c>
      <c r="B173" s="123">
        <v>6053.5095841900002</v>
      </c>
      <c r="C173" s="123">
        <v>5174.0550338100002</v>
      </c>
      <c r="D173" s="123">
        <v>5078.9566847100004</v>
      </c>
      <c r="E173" s="123">
        <v>3859.5800485200002</v>
      </c>
      <c r="F173" s="123">
        <v>834.20288987000004</v>
      </c>
      <c r="G173" s="123">
        <v>385.17374632000002</v>
      </c>
      <c r="H173" s="123">
        <v>95.098349099999993</v>
      </c>
      <c r="I173" s="123">
        <v>0.92824631000000002</v>
      </c>
      <c r="J173" s="123">
        <v>17.592605259999999</v>
      </c>
      <c r="K173" s="123">
        <v>76.577497530000002</v>
      </c>
      <c r="L173" s="123">
        <v>455.19373401000001</v>
      </c>
      <c r="M173" s="123">
        <v>339.75558755999998</v>
      </c>
      <c r="N173" s="123">
        <v>1.17110056</v>
      </c>
      <c r="O173" s="123">
        <v>13.742582369999999</v>
      </c>
      <c r="P173" s="123">
        <v>324.84190462999999</v>
      </c>
      <c r="Q173" s="123">
        <v>115.43814645</v>
      </c>
      <c r="R173" s="123">
        <v>2.03030081</v>
      </c>
      <c r="S173" s="123">
        <v>19.375376599999999</v>
      </c>
      <c r="T173" s="123">
        <v>94.032469039999995</v>
      </c>
      <c r="U173" s="123">
        <v>424.26081636999999</v>
      </c>
      <c r="V173" s="123">
        <v>422.31181615000003</v>
      </c>
      <c r="W173" s="123"/>
      <c r="X173" s="123"/>
      <c r="Y173" s="123"/>
      <c r="Z173" s="123"/>
      <c r="AA173" s="123"/>
      <c r="AB173" s="123"/>
    </row>
    <row r="174" spans="1:28">
      <c r="A174" s="15">
        <v>45505</v>
      </c>
      <c r="B174" s="123">
        <v>5615.4867684700002</v>
      </c>
      <c r="C174" s="123">
        <v>4734.7805028800003</v>
      </c>
      <c r="D174" s="123">
        <v>4639.3172100900001</v>
      </c>
      <c r="E174" s="123">
        <v>3409.1699700200002</v>
      </c>
      <c r="F174" s="123">
        <v>866.42342764</v>
      </c>
      <c r="G174" s="123">
        <v>363.72381243000001</v>
      </c>
      <c r="H174" s="123">
        <v>95.463292789999997</v>
      </c>
      <c r="I174" s="123">
        <v>1.3244685599999999</v>
      </c>
      <c r="J174" s="123">
        <v>17.652825010000001</v>
      </c>
      <c r="K174" s="123">
        <v>76.485999219999997</v>
      </c>
      <c r="L174" s="123">
        <v>459.44498942000001</v>
      </c>
      <c r="M174" s="123">
        <v>343.23880794000002</v>
      </c>
      <c r="N174" s="123">
        <v>1.1568391499999999</v>
      </c>
      <c r="O174" s="123">
        <v>13.394061600000001</v>
      </c>
      <c r="P174" s="123">
        <v>328.68790718999998</v>
      </c>
      <c r="Q174" s="123">
        <v>116.20618148</v>
      </c>
      <c r="R174" s="123">
        <v>2.0382677899999999</v>
      </c>
      <c r="S174" s="123">
        <v>19.582481189999999</v>
      </c>
      <c r="T174" s="123">
        <v>94.585432499999996</v>
      </c>
      <c r="U174" s="123">
        <v>421.26127616999997</v>
      </c>
      <c r="V174" s="123">
        <v>422.03374215999997</v>
      </c>
      <c r="W174" s="123"/>
      <c r="X174" s="123"/>
      <c r="Y174" s="123"/>
      <c r="Z174" s="123"/>
      <c r="AA174" s="123"/>
      <c r="AB174" s="123"/>
    </row>
    <row r="175" spans="1:28">
      <c r="A175" s="15">
        <v>45536</v>
      </c>
      <c r="B175" s="123">
        <v>5520.63256783</v>
      </c>
      <c r="C175" s="123">
        <v>4631.8671628900001</v>
      </c>
      <c r="D175" s="123">
        <v>4536.5508902900001</v>
      </c>
      <c r="E175" s="123">
        <v>3306.9856840299999</v>
      </c>
      <c r="F175" s="123">
        <v>866.96959020999998</v>
      </c>
      <c r="G175" s="123">
        <v>362.59561604999999</v>
      </c>
      <c r="H175" s="123">
        <v>95.316272600000005</v>
      </c>
      <c r="I175" s="123">
        <v>1.2680417900000001</v>
      </c>
      <c r="J175" s="123">
        <v>17.640586750000001</v>
      </c>
      <c r="K175" s="123">
        <v>76.407644059999996</v>
      </c>
      <c r="L175" s="123">
        <v>460.97446172999997</v>
      </c>
      <c r="M175" s="123">
        <v>346.8297427</v>
      </c>
      <c r="N175" s="123">
        <v>1.1425777399999999</v>
      </c>
      <c r="O175" s="123">
        <v>13.15826363</v>
      </c>
      <c r="P175" s="123">
        <v>332.52890133</v>
      </c>
      <c r="Q175" s="123">
        <v>114.14471903</v>
      </c>
      <c r="R175" s="123">
        <v>2.0370950099999998</v>
      </c>
      <c r="S175" s="123">
        <v>19.697795970000001</v>
      </c>
      <c r="T175" s="123">
        <v>92.409828050000002</v>
      </c>
      <c r="U175" s="123">
        <v>427.79094321000002</v>
      </c>
      <c r="V175" s="123">
        <v>429.92223796000002</v>
      </c>
      <c r="W175" s="123"/>
      <c r="X175" s="123"/>
      <c r="Y175" s="123"/>
      <c r="Z175" s="123"/>
      <c r="AA175" s="123"/>
      <c r="AB175" s="123"/>
    </row>
    <row r="176" spans="1:28">
      <c r="A176" s="15">
        <v>45566</v>
      </c>
      <c r="B176" s="123">
        <v>5477.8737424399997</v>
      </c>
      <c r="C176" s="123">
        <v>4590.5785281999997</v>
      </c>
      <c r="D176" s="123">
        <v>4496.8397810099996</v>
      </c>
      <c r="E176" s="123">
        <v>3274.4913793699998</v>
      </c>
      <c r="F176" s="123">
        <v>868.88444354000001</v>
      </c>
      <c r="G176" s="123">
        <v>353.46395810000001</v>
      </c>
      <c r="H176" s="123">
        <v>93.738747189999998</v>
      </c>
      <c r="I176" s="123">
        <v>0.95550829999999998</v>
      </c>
      <c r="J176" s="123">
        <v>17.687635369999999</v>
      </c>
      <c r="K176" s="123">
        <v>75.095603519999997</v>
      </c>
      <c r="L176" s="123">
        <v>463.77097215999999</v>
      </c>
      <c r="M176" s="123">
        <v>350.12539938999998</v>
      </c>
      <c r="N176" s="123">
        <v>1.33128107</v>
      </c>
      <c r="O176" s="123">
        <v>12.855951920000001</v>
      </c>
      <c r="P176" s="123">
        <v>335.9381664</v>
      </c>
      <c r="Q176" s="123">
        <v>113.64557277</v>
      </c>
      <c r="R176" s="123">
        <v>2.04266696</v>
      </c>
      <c r="S176" s="123">
        <v>19.460630380000001</v>
      </c>
      <c r="T176" s="123">
        <v>92.142275429999998</v>
      </c>
      <c r="U176" s="123">
        <v>423.52424208000002</v>
      </c>
      <c r="V176" s="123">
        <v>424.95005507000002</v>
      </c>
      <c r="W176" s="123"/>
      <c r="X176" s="123"/>
      <c r="Y176" s="123"/>
      <c r="Z176" s="123"/>
      <c r="AA176" s="123"/>
      <c r="AB176" s="123"/>
    </row>
    <row r="177" spans="1:28">
      <c r="A177" s="15">
        <v>45597</v>
      </c>
      <c r="B177" s="123">
        <v>5430.9656432800002</v>
      </c>
      <c r="C177" s="123">
        <v>4564.8802304000001</v>
      </c>
      <c r="D177" s="123">
        <v>4470.3749088200002</v>
      </c>
      <c r="E177" s="123">
        <v>3242.9727217200002</v>
      </c>
      <c r="F177" s="123">
        <v>883.23807237999995</v>
      </c>
      <c r="G177" s="123">
        <v>344.16411471999999</v>
      </c>
      <c r="H177" s="123">
        <v>94.50532158</v>
      </c>
      <c r="I177" s="123">
        <v>1.0269384399999999</v>
      </c>
      <c r="J177" s="123">
        <v>17.830308689999999</v>
      </c>
      <c r="K177" s="123">
        <v>75.648074449999996</v>
      </c>
      <c r="L177" s="123">
        <v>469.10594083000001</v>
      </c>
      <c r="M177" s="123">
        <v>354.49187974</v>
      </c>
      <c r="N177" s="123">
        <v>1.2816236999999999</v>
      </c>
      <c r="O177" s="123">
        <v>11.982600639999999</v>
      </c>
      <c r="P177" s="123">
        <v>341.2276554</v>
      </c>
      <c r="Q177" s="123">
        <v>114.61406109000001</v>
      </c>
      <c r="R177" s="123">
        <v>2.0583337199999998</v>
      </c>
      <c r="S177" s="123">
        <v>19.746255340000001</v>
      </c>
      <c r="T177" s="123">
        <v>92.809472029999995</v>
      </c>
      <c r="U177" s="123">
        <v>396.97947205000003</v>
      </c>
      <c r="V177" s="123">
        <v>444.53124853999998</v>
      </c>
      <c r="W177" s="123"/>
      <c r="X177" s="123"/>
      <c r="Y177" s="123"/>
      <c r="Z177" s="123"/>
      <c r="AA177" s="123"/>
      <c r="AB177" s="123"/>
    </row>
    <row r="178" spans="1:28">
      <c r="A178" s="15">
        <v>45627</v>
      </c>
      <c r="B178" s="123">
        <v>5333.3025121299997</v>
      </c>
      <c r="C178" s="123">
        <v>4487.5492729400003</v>
      </c>
      <c r="D178" s="123">
        <v>4391.7564409699999</v>
      </c>
      <c r="E178" s="123">
        <v>3190.3962373499999</v>
      </c>
      <c r="F178" s="123">
        <v>875.93468081000003</v>
      </c>
      <c r="G178" s="123">
        <v>325.42552281000002</v>
      </c>
      <c r="H178" s="123">
        <v>95.792831969999995</v>
      </c>
      <c r="I178" s="123">
        <v>1.3324580800000001</v>
      </c>
      <c r="J178" s="123">
        <v>18.019907419999999</v>
      </c>
      <c r="K178" s="123">
        <v>76.440466470000004</v>
      </c>
      <c r="L178" s="123">
        <v>460.03894084000001</v>
      </c>
      <c r="M178" s="123">
        <v>353.52367913</v>
      </c>
      <c r="N178" s="123">
        <v>1.68596754</v>
      </c>
      <c r="O178" s="123">
        <v>11.11665172</v>
      </c>
      <c r="P178" s="123">
        <v>340.72105986999998</v>
      </c>
      <c r="Q178" s="123">
        <v>106.51526171</v>
      </c>
      <c r="R178" s="123">
        <v>2.08027512</v>
      </c>
      <c r="S178" s="123">
        <v>20.095800610000001</v>
      </c>
      <c r="T178" s="123">
        <v>84.339185979999996</v>
      </c>
      <c r="U178" s="123">
        <v>385.71429834999998</v>
      </c>
      <c r="V178" s="123">
        <v>432.05669698999998</v>
      </c>
      <c r="W178" s="123"/>
      <c r="X178" s="123"/>
      <c r="Y178" s="123"/>
      <c r="Z178" s="123"/>
      <c r="AA178" s="123"/>
      <c r="AB178" s="123"/>
    </row>
    <row r="179" spans="1:28">
      <c r="A179" s="15">
        <v>45658</v>
      </c>
      <c r="B179" s="123">
        <v>5343.4350841900005</v>
      </c>
      <c r="C179" s="123">
        <v>4511.7787721499999</v>
      </c>
      <c r="D179" s="123">
        <v>4416.4707671699998</v>
      </c>
      <c r="E179" s="123">
        <v>3272.2010219899998</v>
      </c>
      <c r="F179" s="123">
        <v>822.41572760999998</v>
      </c>
      <c r="G179" s="123">
        <v>321.85401757</v>
      </c>
      <c r="H179" s="123">
        <v>95.308004980000007</v>
      </c>
      <c r="I179" s="123">
        <v>1.3415147599999999</v>
      </c>
      <c r="J179" s="123">
        <v>17.92796701</v>
      </c>
      <c r="K179" s="123">
        <v>76.038523209999994</v>
      </c>
      <c r="L179" s="123">
        <v>462.02563844000002</v>
      </c>
      <c r="M179" s="123">
        <v>355.93335249</v>
      </c>
      <c r="N179" s="123">
        <v>1.6658464799999999</v>
      </c>
      <c r="O179" s="123">
        <v>10.93919204</v>
      </c>
      <c r="P179" s="123">
        <v>343.32831397000001</v>
      </c>
      <c r="Q179" s="123">
        <v>106.09228595</v>
      </c>
      <c r="R179" s="123">
        <v>2.0696458600000001</v>
      </c>
      <c r="S179" s="123">
        <v>20.131463830000001</v>
      </c>
      <c r="T179" s="123">
        <v>83.891176259999995</v>
      </c>
      <c r="U179" s="123">
        <v>369.63067360000002</v>
      </c>
      <c r="V179" s="123">
        <v>420.66215447000002</v>
      </c>
      <c r="W179" s="123"/>
      <c r="X179" s="123"/>
      <c r="Y179" s="123"/>
      <c r="Z179" s="123"/>
      <c r="AA179" s="123"/>
      <c r="AB179" s="123"/>
    </row>
    <row r="180" spans="1:28">
      <c r="A180" s="15">
        <v>45689</v>
      </c>
      <c r="B180" s="123">
        <v>5355.4467317099998</v>
      </c>
      <c r="C180" s="123">
        <v>4499.6448740200003</v>
      </c>
      <c r="D180" s="123">
        <v>4405.0442727199998</v>
      </c>
      <c r="E180" s="123">
        <v>3267.1379252500001</v>
      </c>
      <c r="F180" s="123">
        <v>817.85043915000006</v>
      </c>
      <c r="G180" s="123">
        <v>320.05590832000001</v>
      </c>
      <c r="H180" s="123">
        <v>94.600601299999994</v>
      </c>
      <c r="I180" s="123">
        <v>1.34846485</v>
      </c>
      <c r="J180" s="123">
        <v>17.795170150000001</v>
      </c>
      <c r="K180" s="123">
        <v>75.456966300000005</v>
      </c>
      <c r="L180" s="123">
        <v>465.93397911</v>
      </c>
      <c r="M180" s="123">
        <v>360.46890889000002</v>
      </c>
      <c r="N180" s="123">
        <v>1.15939649</v>
      </c>
      <c r="O180" s="123">
        <v>10.52649592</v>
      </c>
      <c r="P180" s="123">
        <v>348.78301648000001</v>
      </c>
      <c r="Q180" s="123">
        <v>105.46507022</v>
      </c>
      <c r="R180" s="123">
        <v>2.0542957899999998</v>
      </c>
      <c r="S180" s="123">
        <v>20.10618294</v>
      </c>
      <c r="T180" s="123">
        <v>83.304591490000007</v>
      </c>
      <c r="U180" s="123">
        <v>389.86787858000002</v>
      </c>
      <c r="V180" s="123">
        <v>440.43777026999999</v>
      </c>
      <c r="W180" s="123"/>
      <c r="X180" s="123"/>
      <c r="Y180" s="123"/>
      <c r="Z180" s="123"/>
      <c r="AA180" s="123"/>
      <c r="AB180" s="123"/>
    </row>
    <row r="181" spans="1:28">
      <c r="A181" s="15">
        <v>45717</v>
      </c>
      <c r="B181" s="123">
        <v>5370.7983903300001</v>
      </c>
      <c r="C181" s="123">
        <v>4514.9258740699997</v>
      </c>
      <c r="D181" s="123">
        <v>4423.0274435499996</v>
      </c>
      <c r="E181" s="123">
        <v>3238.2035932499998</v>
      </c>
      <c r="F181" s="123">
        <v>867.91699402999996</v>
      </c>
      <c r="G181" s="123">
        <v>316.90685626999999</v>
      </c>
      <c r="H181" s="123">
        <v>91.898430520000005</v>
      </c>
      <c r="I181" s="123">
        <v>1.3515612699999999</v>
      </c>
      <c r="J181" s="123">
        <v>17.78055097</v>
      </c>
      <c r="K181" s="123">
        <v>72.766318279999993</v>
      </c>
      <c r="L181" s="123">
        <v>465.34932438999999</v>
      </c>
      <c r="M181" s="123">
        <v>365.18696741000002</v>
      </c>
      <c r="N181" s="123">
        <v>1.1313141900000001</v>
      </c>
      <c r="O181" s="123">
        <v>10.33028062</v>
      </c>
      <c r="P181" s="123">
        <v>353.72537260000001</v>
      </c>
      <c r="Q181" s="123">
        <v>100.16235698</v>
      </c>
      <c r="R181" s="123">
        <v>2.052549</v>
      </c>
      <c r="S181" s="123">
        <v>20.22220767</v>
      </c>
      <c r="T181" s="123">
        <v>77.887600309999996</v>
      </c>
      <c r="U181" s="123">
        <v>390.52319187000001</v>
      </c>
      <c r="V181" s="123">
        <v>438.49232362999999</v>
      </c>
      <c r="W181" s="123"/>
      <c r="X181" s="123"/>
      <c r="Y181" s="123"/>
      <c r="Z181" s="123"/>
      <c r="AA181" s="123"/>
      <c r="AB181" s="123"/>
    </row>
    <row r="182" spans="1:28">
      <c r="A182" s="15">
        <v>45748</v>
      </c>
      <c r="B182" s="123">
        <v>5407.4803042399999</v>
      </c>
      <c r="C182" s="123">
        <v>4531.1690171800001</v>
      </c>
      <c r="D182" s="123">
        <v>4438.9958728800002</v>
      </c>
      <c r="E182" s="123">
        <v>3415.2508203500001</v>
      </c>
      <c r="F182" s="123">
        <v>718.54826453999999</v>
      </c>
      <c r="G182" s="123">
        <v>305.19678799000002</v>
      </c>
      <c r="H182" s="123">
        <v>92.173144300000004</v>
      </c>
      <c r="I182" s="123">
        <v>1.4339977100000001</v>
      </c>
      <c r="J182" s="123">
        <v>17.8137215</v>
      </c>
      <c r="K182" s="123">
        <v>72.925425090000005</v>
      </c>
      <c r="L182" s="123">
        <v>468.45255163000002</v>
      </c>
      <c r="M182" s="123">
        <v>367.83368187000002</v>
      </c>
      <c r="N182" s="123">
        <v>1.14062766</v>
      </c>
      <c r="O182" s="123">
        <v>10.07168708</v>
      </c>
      <c r="P182" s="123">
        <v>356.62136713000001</v>
      </c>
      <c r="Q182" s="123">
        <v>100.61886976</v>
      </c>
      <c r="R182" s="123">
        <v>2.0568046600000001</v>
      </c>
      <c r="S182" s="123">
        <v>20.392155989999999</v>
      </c>
      <c r="T182" s="123">
        <v>78.169909110000006</v>
      </c>
      <c r="U182" s="123">
        <v>407.85873543000002</v>
      </c>
      <c r="V182" s="123">
        <v>444.05749882999999</v>
      </c>
      <c r="W182" s="123"/>
      <c r="X182" s="123"/>
      <c r="Y182" s="123"/>
      <c r="Z182" s="123"/>
      <c r="AA182" s="123"/>
      <c r="AB182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230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 hidden="1" outlineLevel="1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 hidden="1" outlineLevel="1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 hidden="1" outlineLevel="1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 hidden="1" outlineLevel="1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 hidden="1" outlineLevel="1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 hidden="1" outlineLevel="1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 hidden="1" outlineLevel="1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 hidden="1" outlineLevel="1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 hidden="1" outlineLevel="1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 hidden="1" outlineLevel="1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 hidden="1" outlineLevel="1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 hidden="1" outlineLevel="1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 hidden="1" outlineLevel="1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  <row r="170" spans="1:22">
      <c r="A170" s="15">
        <v>45383</v>
      </c>
      <c r="B170" s="124">
        <v>63905.230318939997</v>
      </c>
      <c r="C170" s="45">
        <v>278.32314693000001</v>
      </c>
      <c r="D170" s="124">
        <v>99.992379310000018</v>
      </c>
      <c r="E170" s="124">
        <v>178.33076761999999</v>
      </c>
      <c r="F170" s="124">
        <v>989.88158698999996</v>
      </c>
      <c r="G170" s="124">
        <v>690.78818591999993</v>
      </c>
      <c r="H170" s="124">
        <v>299.09340107000003</v>
      </c>
      <c r="I170" s="124">
        <v>17355.411401519999</v>
      </c>
      <c r="J170" s="124">
        <v>1510.3895545499997</v>
      </c>
      <c r="K170" s="124">
        <v>15845.021846969998</v>
      </c>
      <c r="L170" s="124">
        <v>45281.614183500002</v>
      </c>
      <c r="M170" s="124">
        <v>44193.83775708</v>
      </c>
      <c r="N170" s="124">
        <v>1087.77642642</v>
      </c>
      <c r="O170" s="124">
        <v>3.1077993400000001</v>
      </c>
      <c r="P170" s="124">
        <v>365.80073049000003</v>
      </c>
      <c r="Q170" s="45"/>
      <c r="R170" s="45"/>
      <c r="S170" s="45"/>
      <c r="T170" s="45"/>
      <c r="U170" s="45"/>
      <c r="V170" s="45"/>
    </row>
    <row r="171" spans="1:22">
      <c r="A171" s="15">
        <v>45413</v>
      </c>
      <c r="B171" s="124">
        <v>65346.101518210002</v>
      </c>
      <c r="C171" s="45">
        <v>289.72014649999994</v>
      </c>
      <c r="D171" s="124">
        <v>100.74822477000001</v>
      </c>
      <c r="E171" s="124">
        <v>188.97192172999999</v>
      </c>
      <c r="F171" s="124">
        <v>1036.5711876999999</v>
      </c>
      <c r="G171" s="124">
        <v>700.28322728000001</v>
      </c>
      <c r="H171" s="124">
        <v>336.28796042000005</v>
      </c>
      <c r="I171" s="124">
        <v>17952.591967379998</v>
      </c>
      <c r="J171" s="124">
        <v>1310.37541751</v>
      </c>
      <c r="K171" s="124">
        <v>16642.216549870001</v>
      </c>
      <c r="L171" s="124">
        <v>46067.218216629997</v>
      </c>
      <c r="M171" s="124">
        <v>44849.509458649998</v>
      </c>
      <c r="N171" s="124">
        <v>1217.70875798</v>
      </c>
      <c r="O171" s="124">
        <v>83.481062010000002</v>
      </c>
      <c r="P171" s="124">
        <v>265.60592298</v>
      </c>
      <c r="Q171" s="45"/>
      <c r="R171" s="45"/>
      <c r="S171" s="45"/>
      <c r="T171" s="45"/>
      <c r="U171" s="45"/>
      <c r="V171" s="45"/>
    </row>
    <row r="172" spans="1:22">
      <c r="A172" s="15">
        <v>45444</v>
      </c>
      <c r="B172" s="124">
        <v>65772.407663329999</v>
      </c>
      <c r="C172" s="45">
        <v>340.00659997000002</v>
      </c>
      <c r="D172" s="124">
        <v>99.484496729999989</v>
      </c>
      <c r="E172" s="124">
        <v>240.52210324000001</v>
      </c>
      <c r="F172" s="124">
        <v>1059.3805645500001</v>
      </c>
      <c r="G172" s="124">
        <v>680.39043277000007</v>
      </c>
      <c r="H172" s="124">
        <v>378.99013178000001</v>
      </c>
      <c r="I172" s="124">
        <v>17229.309459470001</v>
      </c>
      <c r="J172" s="124">
        <v>1153.8343730699999</v>
      </c>
      <c r="K172" s="124">
        <v>16075.475086400002</v>
      </c>
      <c r="L172" s="124">
        <v>47143.711039340007</v>
      </c>
      <c r="M172" s="124">
        <v>45804.562704060001</v>
      </c>
      <c r="N172" s="124">
        <v>1339.1483352800001</v>
      </c>
      <c r="O172" s="124">
        <v>-18.28791292</v>
      </c>
      <c r="P172" s="124">
        <v>227.34787675999999</v>
      </c>
      <c r="Q172" s="45"/>
      <c r="R172" s="45"/>
      <c r="S172" s="45"/>
      <c r="T172" s="45"/>
      <c r="U172" s="45"/>
      <c r="V172" s="45"/>
    </row>
    <row r="173" spans="1:22">
      <c r="A173" s="15">
        <v>45474</v>
      </c>
      <c r="B173" s="124">
        <v>65360.124491039998</v>
      </c>
      <c r="C173" s="45">
        <v>312.98959519999994</v>
      </c>
      <c r="D173" s="124">
        <v>96.441179640000001</v>
      </c>
      <c r="E173" s="124">
        <v>216.54841556000002</v>
      </c>
      <c r="F173" s="124">
        <v>1093.1639589500001</v>
      </c>
      <c r="G173" s="124">
        <v>675.89396399999998</v>
      </c>
      <c r="H173" s="124">
        <v>417.26999495000001</v>
      </c>
      <c r="I173" s="124">
        <v>17775.10483643</v>
      </c>
      <c r="J173" s="124">
        <v>1161.91745973</v>
      </c>
      <c r="K173" s="124">
        <v>16613.1873767</v>
      </c>
      <c r="L173" s="124">
        <v>46178.86610046</v>
      </c>
      <c r="M173" s="124">
        <v>44834.5668104</v>
      </c>
      <c r="N173" s="124">
        <v>1344.2992900600002</v>
      </c>
      <c r="O173" s="124">
        <v>1.4116563000000002</v>
      </c>
      <c r="P173" s="124">
        <v>222.11752522</v>
      </c>
      <c r="Q173" s="45"/>
      <c r="R173" s="45"/>
      <c r="S173" s="45"/>
      <c r="T173" s="45"/>
      <c r="U173" s="45"/>
      <c r="V173" s="45"/>
    </row>
    <row r="174" spans="1:22">
      <c r="A174" s="15">
        <v>45505</v>
      </c>
      <c r="B174" s="124">
        <v>65723.853544450001</v>
      </c>
      <c r="C174" s="45">
        <v>333.09617043999998</v>
      </c>
      <c r="D174" s="124">
        <v>94.89331043</v>
      </c>
      <c r="E174" s="124">
        <v>238.20286000999999</v>
      </c>
      <c r="F174" s="124">
        <v>1132.3723162199999</v>
      </c>
      <c r="G174" s="124">
        <v>684.15806141999997</v>
      </c>
      <c r="H174" s="124">
        <v>448.21425479999999</v>
      </c>
      <c r="I174" s="124">
        <v>18169.027832240001</v>
      </c>
      <c r="J174" s="124">
        <v>1144.1126480099999</v>
      </c>
      <c r="K174" s="124">
        <v>17024.915184230002</v>
      </c>
      <c r="L174" s="124">
        <v>46089.357225549997</v>
      </c>
      <c r="M174" s="124">
        <v>44851.91041289</v>
      </c>
      <c r="N174" s="124">
        <v>1237.44681266</v>
      </c>
      <c r="O174" s="124">
        <v>30.260607530000001</v>
      </c>
      <c r="P174" s="124">
        <v>248.01846107</v>
      </c>
      <c r="Q174" s="45"/>
      <c r="R174" s="45"/>
      <c r="S174" s="45"/>
      <c r="T174" s="45"/>
      <c r="U174" s="45"/>
      <c r="V174" s="45"/>
    </row>
    <row r="175" spans="1:22">
      <c r="A175" s="15">
        <v>45536</v>
      </c>
      <c r="B175" s="124">
        <v>65929.403147029996</v>
      </c>
      <c r="C175" s="45">
        <v>315.00036771999999</v>
      </c>
      <c r="D175" s="124">
        <v>95.855968970000006</v>
      </c>
      <c r="E175" s="124">
        <v>219.14439874999999</v>
      </c>
      <c r="F175" s="124">
        <v>1022.47446327</v>
      </c>
      <c r="G175" s="124">
        <v>687.69686354999999</v>
      </c>
      <c r="H175" s="124">
        <v>334.77759972000001</v>
      </c>
      <c r="I175" s="124">
        <v>18035.700383089999</v>
      </c>
      <c r="J175" s="124">
        <v>1220.3292781599998</v>
      </c>
      <c r="K175" s="124">
        <v>16815.37110493</v>
      </c>
      <c r="L175" s="124">
        <v>46556.227932949994</v>
      </c>
      <c r="M175" s="124">
        <v>45307.501875799993</v>
      </c>
      <c r="N175" s="124">
        <v>1248.7260571500001</v>
      </c>
      <c r="O175" s="124">
        <v>3.4321541500000001</v>
      </c>
      <c r="P175" s="124">
        <v>306.31733155000001</v>
      </c>
      <c r="Q175" s="45"/>
      <c r="R175" s="45"/>
      <c r="S175" s="45"/>
      <c r="T175" s="45"/>
      <c r="U175" s="45"/>
      <c r="V175" s="45"/>
    </row>
    <row r="176" spans="1:22">
      <c r="A176" s="15">
        <v>45566</v>
      </c>
      <c r="B176" s="124">
        <v>67836.995405850001</v>
      </c>
      <c r="C176" s="45">
        <v>292.69652077000006</v>
      </c>
      <c r="D176" s="124">
        <v>70.490762109999991</v>
      </c>
      <c r="E176" s="124">
        <v>222.20575866000001</v>
      </c>
      <c r="F176" s="124">
        <v>1095.45533626</v>
      </c>
      <c r="G176" s="124">
        <v>695.73754982000003</v>
      </c>
      <c r="H176" s="124">
        <v>399.71778644000005</v>
      </c>
      <c r="I176" s="124">
        <v>19718.662147519997</v>
      </c>
      <c r="J176" s="124">
        <v>1588.0818290099999</v>
      </c>
      <c r="K176" s="124">
        <v>18130.580318510001</v>
      </c>
      <c r="L176" s="124">
        <v>46730.181401299997</v>
      </c>
      <c r="M176" s="124">
        <v>45487.403820310006</v>
      </c>
      <c r="N176" s="124">
        <v>1242.7775809899999</v>
      </c>
      <c r="O176" s="124">
        <v>2.38005953</v>
      </c>
      <c r="P176" s="124">
        <v>263.30928287</v>
      </c>
      <c r="Q176" s="45"/>
      <c r="R176" s="45"/>
      <c r="S176" s="45"/>
      <c r="T176" s="45"/>
      <c r="U176" s="45"/>
      <c r="V176" s="45"/>
    </row>
    <row r="177" spans="1:22">
      <c r="A177" s="15">
        <v>45597</v>
      </c>
      <c r="B177" s="124">
        <v>68864.889140640007</v>
      </c>
      <c r="C177" s="45">
        <v>333.13435724999999</v>
      </c>
      <c r="D177" s="124">
        <v>69.309713139999999</v>
      </c>
      <c r="E177" s="124">
        <v>263.82464411000001</v>
      </c>
      <c r="F177" s="124">
        <v>1137.17155007</v>
      </c>
      <c r="G177" s="124">
        <v>686.81788308</v>
      </c>
      <c r="H177" s="124">
        <v>450.35366699000002</v>
      </c>
      <c r="I177" s="124">
        <v>20377.4706142</v>
      </c>
      <c r="J177" s="124">
        <v>1361.1837524000002</v>
      </c>
      <c r="K177" s="124">
        <v>19016.286861799999</v>
      </c>
      <c r="L177" s="124">
        <v>47017.112619120002</v>
      </c>
      <c r="M177" s="124">
        <v>45892.108143490004</v>
      </c>
      <c r="N177" s="124">
        <v>1125.0044756300001</v>
      </c>
      <c r="O177" s="124">
        <v>-0.19421964999999997</v>
      </c>
      <c r="P177" s="124">
        <v>243.34755347999999</v>
      </c>
      <c r="Q177" s="45"/>
      <c r="R177" s="45"/>
      <c r="S177" s="45"/>
      <c r="T177" s="45"/>
      <c r="U177" s="45"/>
      <c r="V177" s="45"/>
    </row>
    <row r="178" spans="1:22">
      <c r="A178" s="15">
        <v>45627</v>
      </c>
      <c r="B178" s="124">
        <v>72421.569213380004</v>
      </c>
      <c r="C178" s="45">
        <v>585.01806279000004</v>
      </c>
      <c r="D178" s="124">
        <v>96.646482349999999</v>
      </c>
      <c r="E178" s="124">
        <v>488.37158044</v>
      </c>
      <c r="F178" s="124">
        <v>1050.6118353300001</v>
      </c>
      <c r="G178" s="124">
        <v>683.90596115999995</v>
      </c>
      <c r="H178" s="124">
        <v>366.70587416999996</v>
      </c>
      <c r="I178" s="124">
        <v>23000.042832879997</v>
      </c>
      <c r="J178" s="124">
        <v>1878.00967371</v>
      </c>
      <c r="K178" s="124">
        <v>21122.033159170001</v>
      </c>
      <c r="L178" s="124">
        <v>47785.896482379998</v>
      </c>
      <c r="M178" s="124">
        <v>46681.921817490002</v>
      </c>
      <c r="N178" s="124">
        <v>1103.97466489</v>
      </c>
      <c r="O178" s="124">
        <v>3.4618327400000002</v>
      </c>
      <c r="P178" s="124">
        <v>252.95452888</v>
      </c>
      <c r="Q178" s="45"/>
      <c r="R178" s="45"/>
      <c r="S178" s="45"/>
      <c r="T178" s="45"/>
      <c r="U178" s="45"/>
      <c r="V178" s="45"/>
    </row>
    <row r="179" spans="1:22">
      <c r="A179" s="15">
        <v>45658</v>
      </c>
      <c r="B179" s="124">
        <v>69261.011915690004</v>
      </c>
      <c r="C179" s="45">
        <v>438.53869049999997</v>
      </c>
      <c r="D179" s="124">
        <v>65.419840459999989</v>
      </c>
      <c r="E179" s="124">
        <v>373.11885003999998</v>
      </c>
      <c r="F179" s="124">
        <v>982.95284929000002</v>
      </c>
      <c r="G179" s="124">
        <v>673.85116325000001</v>
      </c>
      <c r="H179" s="124">
        <v>309.10168604</v>
      </c>
      <c r="I179" s="124">
        <v>20810.14424121</v>
      </c>
      <c r="J179" s="124">
        <v>1484.0678838399999</v>
      </c>
      <c r="K179" s="124">
        <v>19326.076357370002</v>
      </c>
      <c r="L179" s="124">
        <v>47029.376134689999</v>
      </c>
      <c r="M179" s="124">
        <v>45959.627920049999</v>
      </c>
      <c r="N179" s="124">
        <v>1069.74821464</v>
      </c>
      <c r="O179" s="124">
        <v>1.9761567199999999</v>
      </c>
      <c r="P179" s="124">
        <v>231.96374243000002</v>
      </c>
      <c r="Q179" s="45"/>
      <c r="R179" s="45"/>
      <c r="S179" s="45"/>
      <c r="T179" s="45"/>
      <c r="U179" s="45"/>
      <c r="V179" s="45"/>
    </row>
    <row r="180" spans="1:22">
      <c r="A180" s="15">
        <v>45689</v>
      </c>
      <c r="B180" s="124">
        <v>69517.676950289999</v>
      </c>
      <c r="C180" s="45">
        <v>359.31880850000005</v>
      </c>
      <c r="D180" s="124">
        <v>65.444596520000005</v>
      </c>
      <c r="E180" s="124">
        <v>293.87421198000004</v>
      </c>
      <c r="F180" s="124">
        <v>1057.7574046099999</v>
      </c>
      <c r="G180" s="124">
        <v>690.32006174999992</v>
      </c>
      <c r="H180" s="124">
        <v>367.43734286</v>
      </c>
      <c r="I180" s="124">
        <v>20523.639501869999</v>
      </c>
      <c r="J180" s="124">
        <v>1618.5092979900001</v>
      </c>
      <c r="K180" s="124">
        <v>18905.130203879999</v>
      </c>
      <c r="L180" s="124">
        <v>47576.961235310002</v>
      </c>
      <c r="M180" s="124">
        <v>46546.18966371</v>
      </c>
      <c r="N180" s="124">
        <v>1030.7715715999998</v>
      </c>
      <c r="O180" s="124">
        <v>50.943849659999998</v>
      </c>
      <c r="P180" s="124">
        <v>246.66639863</v>
      </c>
      <c r="Q180" s="45"/>
      <c r="R180" s="45"/>
      <c r="S180" s="45"/>
      <c r="T180" s="45"/>
      <c r="U180" s="45"/>
      <c r="V180" s="45"/>
    </row>
    <row r="181" spans="1:22">
      <c r="A181" s="15">
        <v>45717</v>
      </c>
      <c r="B181" s="124">
        <v>69811.816489200006</v>
      </c>
      <c r="C181" s="45">
        <v>406.80309383999997</v>
      </c>
      <c r="D181" s="124">
        <v>56.569664410000001</v>
      </c>
      <c r="E181" s="124">
        <v>350.23342943</v>
      </c>
      <c r="F181" s="124">
        <v>1110.68740086</v>
      </c>
      <c r="G181" s="124">
        <v>677.65123977999997</v>
      </c>
      <c r="H181" s="124">
        <v>433.03616108</v>
      </c>
      <c r="I181" s="124">
        <v>20985.18557546</v>
      </c>
      <c r="J181" s="124">
        <v>1424.6124438300001</v>
      </c>
      <c r="K181" s="124">
        <v>19560.573131630001</v>
      </c>
      <c r="L181" s="124">
        <v>47309.140419039992</v>
      </c>
      <c r="M181" s="124">
        <v>46291.683162380003</v>
      </c>
      <c r="N181" s="124">
        <v>1017.45725666</v>
      </c>
      <c r="O181" s="124">
        <v>1.3875938699999999</v>
      </c>
      <c r="P181" s="124">
        <v>256.21577908</v>
      </c>
      <c r="Q181" s="45"/>
      <c r="R181" s="45"/>
      <c r="S181" s="45"/>
      <c r="T181" s="45"/>
      <c r="U181" s="45"/>
      <c r="V181" s="45"/>
    </row>
    <row r="182" spans="1:22">
      <c r="A182" s="15">
        <v>45748</v>
      </c>
      <c r="B182" s="124">
        <v>71500.555819989997</v>
      </c>
      <c r="C182" s="45">
        <v>525.26377444999991</v>
      </c>
      <c r="D182" s="124">
        <v>59.819723170000003</v>
      </c>
      <c r="E182" s="124">
        <v>465.44405127999994</v>
      </c>
      <c r="F182" s="124">
        <v>1238.4171955700001</v>
      </c>
      <c r="G182" s="124">
        <v>681.07742141000006</v>
      </c>
      <c r="H182" s="124">
        <v>557.33977416000005</v>
      </c>
      <c r="I182" s="124">
        <v>21774.88515749</v>
      </c>
      <c r="J182" s="124">
        <v>1801.5860537600001</v>
      </c>
      <c r="K182" s="124">
        <v>19973.299103730002</v>
      </c>
      <c r="L182" s="124">
        <v>47961.989692479998</v>
      </c>
      <c r="M182" s="124">
        <v>46955.043858589997</v>
      </c>
      <c r="N182" s="124">
        <v>1006.94583389</v>
      </c>
      <c r="O182" s="124">
        <v>9.3750399499999997</v>
      </c>
      <c r="P182" s="124">
        <v>190.82502658999999</v>
      </c>
      <c r="Q182" s="45"/>
      <c r="R182" s="45"/>
      <c r="S182" s="45"/>
      <c r="T182" s="45"/>
      <c r="U182" s="45"/>
      <c r="V182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2025-05-26T11:50:04Z</dcterms:modified>
</cp:coreProperties>
</file>