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E182" i="24"/>
  <c r="J182" i="24"/>
  <c r="H182" i="24" s="1"/>
  <c r="G182" i="24"/>
  <c r="F182" i="24"/>
  <c r="C182" i="24"/>
  <c r="P182" i="4"/>
  <c r="N182" i="4" s="1"/>
  <c r="J182" i="4"/>
  <c r="G182" i="4"/>
  <c r="E182" i="4"/>
  <c r="C182" i="4"/>
  <c r="E182" i="23"/>
  <c r="D182" i="23"/>
  <c r="C182" i="23"/>
  <c r="E182" i="5"/>
  <c r="D182" i="5"/>
  <c r="C182" i="5"/>
  <c r="D182" i="24" l="1"/>
  <c r="D182" i="4"/>
  <c r="H182" i="4"/>
  <c r="F182" i="4"/>
  <c r="P181" i="24"/>
  <c r="N181" i="24" s="1"/>
  <c r="G181" i="24"/>
  <c r="J181" i="24"/>
  <c r="C181" i="24"/>
  <c r="E181" i="24"/>
  <c r="P181" i="4"/>
  <c r="J181" i="4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H181" i="4"/>
  <c r="D181" i="4"/>
  <c r="N181" i="4"/>
  <c r="E181" i="4"/>
  <c r="P180" i="24" l="1"/>
  <c r="F180" i="24"/>
  <c r="J180" i="24"/>
  <c r="G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N180" i="24" l="1"/>
  <c r="H180" i="24"/>
  <c r="D180" i="24"/>
  <c r="E180" i="24"/>
  <c r="D180" i="4"/>
  <c r="H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G176" i="24"/>
  <c r="P176" i="24"/>
  <c r="N176" i="24" s="1"/>
  <c r="J176" i="24"/>
  <c r="C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D176" i="4" s="1"/>
  <c r="H176" i="24"/>
  <c r="D176" i="24"/>
  <c r="F176" i="24"/>
  <c r="H176" i="4"/>
  <c r="F176" i="4"/>
  <c r="P175" i="24"/>
  <c r="N175" i="24" s="1"/>
  <c r="F175" i="24"/>
  <c r="E175" i="24"/>
  <c r="G175" i="24"/>
  <c r="C175" i="24"/>
  <c r="P175" i="4"/>
  <c r="N175" i="4" s="1"/>
  <c r="J175" i="4"/>
  <c r="C175" i="4"/>
  <c r="E175" i="4"/>
  <c r="E175" i="23"/>
  <c r="D175" i="23"/>
  <c r="C175" i="23"/>
  <c r="E175" i="5"/>
  <c r="D175" i="5"/>
  <c r="C175" i="5"/>
  <c r="J175" i="24" l="1"/>
  <c r="H175" i="24" s="1"/>
  <c r="G175" i="4"/>
  <c r="D175" i="24"/>
  <c r="H175" i="4"/>
  <c r="D175" i="4"/>
  <c r="F175" i="4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P174" i="4" l="1"/>
  <c r="N174" i="4" s="1"/>
  <c r="P174" i="24"/>
  <c r="N174" i="24" s="1"/>
  <c r="J174" i="4"/>
  <c r="H174" i="4" s="1"/>
  <c r="J174" i="24"/>
  <c r="H174" i="24" s="1"/>
  <c r="G174" i="4"/>
  <c r="E174" i="4"/>
  <c r="E173" i="24"/>
  <c r="G173" i="24"/>
  <c r="F173" i="24"/>
  <c r="C173" i="24"/>
  <c r="F173" i="4"/>
  <c r="G173" i="4"/>
  <c r="C173" i="4"/>
  <c r="E173" i="23"/>
  <c r="D173" i="23"/>
  <c r="C173" i="23"/>
  <c r="E173" i="5"/>
  <c r="D173" i="5"/>
  <c r="C173" i="5"/>
  <c r="D174" i="4" l="1"/>
  <c r="P173" i="4"/>
  <c r="P173" i="24"/>
  <c r="N173" i="24" s="1"/>
  <c r="J173" i="4"/>
  <c r="J173" i="24"/>
  <c r="H173" i="24" s="1"/>
  <c r="D174" i="24"/>
  <c r="N173" i="4"/>
  <c r="E173" i="4"/>
  <c r="E172" i="24"/>
  <c r="F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D173" i="4" l="1"/>
  <c r="H173" i="4"/>
  <c r="P172" i="24"/>
  <c r="N172" i="24" s="1"/>
  <c r="G172" i="24"/>
  <c r="D173" i="24"/>
  <c r="J172" i="24"/>
  <c r="H172" i="24" s="1"/>
  <c r="H172" i="4"/>
  <c r="D172" i="4"/>
  <c r="F172" i="4"/>
  <c r="G171" i="24"/>
  <c r="F171" i="24"/>
  <c r="E171" i="24"/>
  <c r="C171" i="24"/>
  <c r="P171" i="4"/>
  <c r="N171" i="4" s="1"/>
  <c r="J171" i="4"/>
  <c r="G171" i="4"/>
  <c r="E171" i="4"/>
  <c r="C171" i="4"/>
  <c r="E171" i="23"/>
  <c r="D171" i="23"/>
  <c r="C171" i="23"/>
  <c r="E171" i="5"/>
  <c r="D171" i="5"/>
  <c r="C171" i="5"/>
  <c r="J171" i="24" l="1"/>
  <c r="H171" i="24" s="1"/>
  <c r="P171" i="24"/>
  <c r="N171" i="24" s="1"/>
  <c r="D172" i="24"/>
  <c r="H171" i="4"/>
  <c r="D171" i="4"/>
  <c r="F171" i="4"/>
  <c r="P170" i="24"/>
  <c r="N170" i="24" s="1"/>
  <c r="G170" i="24"/>
  <c r="C170" i="24"/>
  <c r="E170" i="24"/>
  <c r="F170" i="4"/>
  <c r="J170" i="4"/>
  <c r="C170" i="4"/>
  <c r="G170" i="4"/>
  <c r="E170" i="23"/>
  <c r="D170" i="23"/>
  <c r="C170" i="23"/>
  <c r="E170" i="5"/>
  <c r="D170" i="5"/>
  <c r="C170" i="5"/>
  <c r="D171" i="24" l="1"/>
  <c r="P170" i="4"/>
  <c r="N170" i="4" s="1"/>
  <c r="J170" i="24"/>
  <c r="D170" i="24" s="1"/>
  <c r="F170" i="24"/>
  <c r="H170" i="4"/>
  <c r="E170" i="4"/>
  <c r="P169" i="24"/>
  <c r="F169" i="24"/>
  <c r="E169" i="24"/>
  <c r="J169" i="24"/>
  <c r="H169" i="24" s="1"/>
  <c r="G169" i="24"/>
  <c r="C169" i="24"/>
  <c r="P169" i="4"/>
  <c r="N169" i="4" s="1"/>
  <c r="J169" i="4"/>
  <c r="C169" i="4"/>
  <c r="G169" i="4"/>
  <c r="E169" i="4"/>
  <c r="C169" i="23"/>
  <c r="E169" i="23"/>
  <c r="D169" i="23"/>
  <c r="E169" i="5"/>
  <c r="D169" i="5"/>
  <c r="C169" i="5"/>
  <c r="D170" i="4" l="1"/>
  <c r="H170" i="24"/>
  <c r="N169" i="24"/>
  <c r="D169" i="24"/>
  <c r="D169" i="4"/>
  <c r="H169" i="4"/>
  <c r="F169" i="4"/>
  <c r="F168" i="24"/>
  <c r="C168" i="24"/>
  <c r="G168" i="24"/>
  <c r="G168" i="4"/>
  <c r="P168" i="4"/>
  <c r="F168" i="4"/>
  <c r="J168" i="4"/>
  <c r="C168" i="4"/>
  <c r="E168" i="23"/>
  <c r="D168" i="23"/>
  <c r="C168" i="23"/>
  <c r="D168" i="5"/>
  <c r="C168" i="5"/>
  <c r="E168" i="5" l="1"/>
  <c r="J168" i="24"/>
  <c r="H168" i="24" s="1"/>
  <c r="P168" i="24"/>
  <c r="N168" i="24" s="1"/>
  <c r="E168" i="24"/>
  <c r="N168" i="4"/>
  <c r="H168" i="4"/>
  <c r="D168" i="4"/>
  <c r="E168" i="4"/>
  <c r="P167" i="24"/>
  <c r="N167" i="24" s="1"/>
  <c r="G167" i="24"/>
  <c r="E167" i="24"/>
  <c r="C167" i="24"/>
  <c r="G167" i="4"/>
  <c r="E167" i="4"/>
  <c r="C167" i="4"/>
  <c r="E167" i="23"/>
  <c r="D167" i="23"/>
  <c r="C167" i="23"/>
  <c r="E167" i="5"/>
  <c r="D167" i="5"/>
  <c r="C167" i="5"/>
  <c r="D168" i="24" l="1"/>
  <c r="J167" i="4"/>
  <c r="H167" i="4" s="1"/>
  <c r="P167" i="4"/>
  <c r="N167" i="4" s="1"/>
  <c r="J167" i="24"/>
  <c r="H167" i="24" s="1"/>
  <c r="F167" i="24"/>
  <c r="F167" i="4"/>
  <c r="D167" i="4"/>
  <c r="G166" i="24"/>
  <c r="C166" i="24"/>
  <c r="E166" i="24"/>
  <c r="J166" i="24"/>
  <c r="H166" i="24" s="1"/>
  <c r="F166" i="24"/>
  <c r="F166" i="4"/>
  <c r="J166" i="4"/>
  <c r="G166" i="4"/>
  <c r="C166" i="4"/>
  <c r="E166" i="23"/>
  <c r="D166" i="23"/>
  <c r="C166" i="23"/>
  <c r="E166" i="5"/>
  <c r="D166" i="5"/>
  <c r="C166" i="5"/>
  <c r="D167" i="24" l="1"/>
  <c r="P166" i="24"/>
  <c r="N166" i="24" s="1"/>
  <c r="P166" i="4"/>
  <c r="D166" i="4" s="1"/>
  <c r="H166" i="4"/>
  <c r="E166" i="4"/>
  <c r="P165" i="24"/>
  <c r="N165" i="24" s="1"/>
  <c r="F165" i="24"/>
  <c r="E165" i="24"/>
  <c r="G165" i="24"/>
  <c r="C165" i="24"/>
  <c r="G165" i="4"/>
  <c r="P165" i="4"/>
  <c r="N165" i="4" s="1"/>
  <c r="C165" i="4"/>
  <c r="J165" i="4"/>
  <c r="H165" i="4" s="1"/>
  <c r="F165" i="4"/>
  <c r="E165" i="4"/>
  <c r="E165" i="23"/>
  <c r="D165" i="23"/>
  <c r="C165" i="23"/>
  <c r="E165" i="5"/>
  <c r="D165" i="5"/>
  <c r="C165" i="5"/>
  <c r="D166" i="24" l="1"/>
  <c r="N166" i="4"/>
  <c r="J165" i="24"/>
  <c r="H165" i="24" s="1"/>
  <c r="D165" i="4"/>
  <c r="F164" i="24"/>
  <c r="C164" i="24"/>
  <c r="P164" i="4"/>
  <c r="N164" i="4" s="1"/>
  <c r="E164" i="4"/>
  <c r="G164" i="4"/>
  <c r="C164" i="4"/>
  <c r="E164" i="23"/>
  <c r="D164" i="23"/>
  <c r="C164" i="23"/>
  <c r="E164" i="5"/>
  <c r="D164" i="5"/>
  <c r="C164" i="5"/>
  <c r="D165" i="24" l="1"/>
  <c r="J164" i="4"/>
  <c r="D164" i="4" s="1"/>
  <c r="P164" i="24"/>
  <c r="N164" i="24" s="1"/>
  <c r="J164" i="24"/>
  <c r="H164" i="24" s="1"/>
  <c r="G164" i="24"/>
  <c r="E164" i="24"/>
  <c r="H164" i="4"/>
  <c r="F164" i="4"/>
  <c r="G163" i="24"/>
  <c r="J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F163" i="24" l="1"/>
  <c r="D164" i="24"/>
  <c r="P163" i="24"/>
  <c r="N163" i="24" s="1"/>
  <c r="J163" i="4"/>
  <c r="H163" i="4" s="1"/>
  <c r="H163" i="24"/>
  <c r="F163" i="4"/>
  <c r="G162" i="24"/>
  <c r="E162" i="24"/>
  <c r="C162" i="24"/>
  <c r="F162" i="24"/>
  <c r="E162" i="4"/>
  <c r="C162" i="4"/>
  <c r="G162" i="4"/>
  <c r="F162" i="4"/>
  <c r="E162" i="23"/>
  <c r="D162" i="23"/>
  <c r="C162" i="23"/>
  <c r="E162" i="5"/>
  <c r="D162" i="5"/>
  <c r="C162" i="5"/>
  <c r="J162" i="24" l="1"/>
  <c r="H162" i="24" s="1"/>
  <c r="D163" i="4"/>
  <c r="D163" i="24"/>
  <c r="P162" i="24"/>
  <c r="N162" i="24" s="1"/>
  <c r="P162" i="4"/>
  <c r="N162" i="4" s="1"/>
  <c r="J162" i="4"/>
  <c r="H162" i="4" s="1"/>
  <c r="P161" i="24"/>
  <c r="N161" i="24" s="1"/>
  <c r="G161" i="24"/>
  <c r="E161" i="24"/>
  <c r="C161" i="24"/>
  <c r="G161" i="4"/>
  <c r="E161" i="4"/>
  <c r="C161" i="4"/>
  <c r="F161" i="4"/>
  <c r="E161" i="23"/>
  <c r="D161" i="23"/>
  <c r="C161" i="23"/>
  <c r="E161" i="5"/>
  <c r="D161" i="5"/>
  <c r="C161" i="5"/>
  <c r="J161" i="4" l="1"/>
  <c r="H161" i="4" s="1"/>
  <c r="D162" i="24"/>
  <c r="P161" i="4"/>
  <c r="N161" i="4" s="1"/>
  <c r="D162" i="4"/>
  <c r="J161" i="24"/>
  <c r="D161" i="24" s="1"/>
  <c r="F161" i="24"/>
  <c r="P160" i="24"/>
  <c r="F160" i="24"/>
  <c r="G160" i="24"/>
  <c r="C160" i="24"/>
  <c r="P160" i="4"/>
  <c r="N160" i="4" s="1"/>
  <c r="G160" i="4"/>
  <c r="E160" i="4"/>
  <c r="C160" i="4"/>
  <c r="D160" i="23"/>
  <c r="C160" i="23"/>
  <c r="E160" i="5"/>
  <c r="D160" i="5"/>
  <c r="C160" i="5"/>
  <c r="J160" i="4" l="1"/>
  <c r="H160" i="4" s="1"/>
  <c r="F160" i="4"/>
  <c r="J160" i="24"/>
  <c r="H160" i="24" s="1"/>
  <c r="D161" i="4"/>
  <c r="H161" i="24"/>
  <c r="E160" i="23"/>
  <c r="N160" i="24"/>
  <c r="E160" i="24"/>
  <c r="D160" i="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D160" i="24" l="1"/>
  <c r="P159" i="24"/>
  <c r="N159" i="24" s="1"/>
  <c r="J159" i="24"/>
  <c r="H159" i="24" s="1"/>
  <c r="J159" i="4"/>
  <c r="D159" i="4" s="1"/>
  <c r="G159" i="24"/>
  <c r="E159" i="24"/>
  <c r="F159" i="4"/>
  <c r="P158" i="24"/>
  <c r="E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N158" i="24"/>
  <c r="J158" i="24"/>
  <c r="H158" i="24" s="1"/>
  <c r="G158" i="24"/>
  <c r="H159" i="4"/>
  <c r="J158" i="4"/>
  <c r="D158" i="4" s="1"/>
  <c r="D158" i="24"/>
  <c r="F158" i="24"/>
  <c r="F158" i="4"/>
  <c r="E157" i="24"/>
  <c r="C157" i="24"/>
  <c r="P157" i="4"/>
  <c r="N157" i="4" s="1"/>
  <c r="G157" i="4"/>
  <c r="C157" i="4"/>
  <c r="E157" i="23"/>
  <c r="D157" i="23"/>
  <c r="C157" i="23"/>
  <c r="E157" i="5"/>
  <c r="D157" i="5"/>
  <c r="C157" i="5"/>
  <c r="E157" i="4" l="1"/>
  <c r="G157" i="24"/>
  <c r="H158" i="4"/>
  <c r="P157" i="24"/>
  <c r="N157" i="24" s="1"/>
  <c r="J157" i="24"/>
  <c r="J157" i="4"/>
  <c r="D157" i="4" s="1"/>
  <c r="F157" i="24"/>
  <c r="F157" i="4"/>
  <c r="G156" i="24"/>
  <c r="F156" i="24"/>
  <c r="E156" i="24"/>
  <c r="C156" i="24"/>
  <c r="F156" i="4"/>
  <c r="E156" i="4"/>
  <c r="G156" i="4"/>
  <c r="C156" i="4"/>
  <c r="E156" i="23"/>
  <c r="D156" i="23"/>
  <c r="C156" i="23"/>
  <c r="E156" i="5"/>
  <c r="D156" i="5"/>
  <c r="C156" i="5"/>
  <c r="J156" i="4" l="1"/>
  <c r="H156" i="4" s="1"/>
  <c r="H157" i="4"/>
  <c r="D157" i="24"/>
  <c r="H157" i="24"/>
  <c r="J156" i="24"/>
  <c r="H156" i="24" s="1"/>
  <c r="P156" i="4"/>
  <c r="N156" i="4" s="1"/>
  <c r="P156" i="24"/>
  <c r="N156" i="24" s="1"/>
  <c r="C155" i="24"/>
  <c r="G155" i="24"/>
  <c r="E155" i="24"/>
  <c r="E155" i="4"/>
  <c r="C155" i="4"/>
  <c r="E155" i="23"/>
  <c r="D155" i="23"/>
  <c r="C155" i="23"/>
  <c r="E155" i="5"/>
  <c r="D155" i="5"/>
  <c r="C155" i="5"/>
  <c r="P155" i="4" l="1"/>
  <c r="N155" i="4" s="1"/>
  <c r="P155" i="24"/>
  <c r="N155" i="24" s="1"/>
  <c r="D156" i="24"/>
  <c r="J155" i="4"/>
  <c r="D155" i="4" s="1"/>
  <c r="G155" i="4"/>
  <c r="J155" i="24"/>
  <c r="D155" i="24" s="1"/>
  <c r="D156" i="4"/>
  <c r="F155" i="24"/>
  <c r="F155" i="4"/>
  <c r="P154" i="24"/>
  <c r="N154" i="24" s="1"/>
  <c r="G154" i="24"/>
  <c r="E154" i="24"/>
  <c r="C154" i="24"/>
  <c r="G154" i="4"/>
  <c r="C154" i="4"/>
  <c r="E154" i="4"/>
  <c r="E154" i="23"/>
  <c r="D154" i="23"/>
  <c r="E154" i="5"/>
  <c r="D154" i="5"/>
  <c r="C154" i="5"/>
  <c r="C154" i="23" l="1"/>
  <c r="J154" i="24"/>
  <c r="D154" i="24" s="1"/>
  <c r="P154" i="4"/>
  <c r="N154" i="4" s="1"/>
  <c r="H155" i="4"/>
  <c r="H155" i="24"/>
  <c r="J154" i="4"/>
  <c r="H154" i="4" s="1"/>
  <c r="F154" i="24"/>
  <c r="F154" i="4"/>
  <c r="E153" i="24"/>
  <c r="C153" i="24"/>
  <c r="G153" i="4"/>
  <c r="F153" i="4"/>
  <c r="E153" i="4"/>
  <c r="C153" i="4"/>
  <c r="E153" i="23"/>
  <c r="D153" i="23"/>
  <c r="C153" i="23"/>
  <c r="E153" i="5"/>
  <c r="D153" i="5"/>
  <c r="H154" i="24" l="1"/>
  <c r="C153" i="5"/>
  <c r="G153" i="24"/>
  <c r="D154" i="4"/>
  <c r="J153" i="4"/>
  <c r="H153" i="4" s="1"/>
  <c r="P153" i="24"/>
  <c r="N153" i="24" s="1"/>
  <c r="J153" i="24"/>
  <c r="H153" i="24" s="1"/>
  <c r="P153" i="4"/>
  <c r="N153" i="4" s="1"/>
  <c r="F153" i="24"/>
  <c r="P152" i="24"/>
  <c r="G152" i="24"/>
  <c r="F152" i="24"/>
  <c r="C152" i="24"/>
  <c r="F152" i="4"/>
  <c r="C152" i="4"/>
  <c r="D152" i="23"/>
  <c r="E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E152" i="24"/>
  <c r="P152" i="4"/>
  <c r="N152" i="4" s="1"/>
  <c r="E152" i="4"/>
  <c r="G151" i="24"/>
  <c r="E151" i="24"/>
  <c r="C151" i="24"/>
  <c r="P151" i="4"/>
  <c r="N151" i="4" s="1"/>
  <c r="G151" i="4"/>
  <c r="C151" i="4"/>
  <c r="E151" i="23"/>
  <c r="D151" i="23"/>
  <c r="C151" i="23"/>
  <c r="E151" i="5"/>
  <c r="D151" i="5"/>
  <c r="C151" i="5"/>
  <c r="P151" i="24" l="1"/>
  <c r="N151" i="24" s="1"/>
  <c r="F151" i="24"/>
  <c r="E151" i="4"/>
  <c r="H152" i="24"/>
  <c r="J151" i="4"/>
  <c r="H151" i="4" s="1"/>
  <c r="J151" i="24"/>
  <c r="H151" i="24" s="1"/>
  <c r="D152" i="4"/>
  <c r="F151" i="4"/>
  <c r="G150" i="24"/>
  <c r="F150" i="24"/>
  <c r="E150" i="24"/>
  <c r="C150" i="24"/>
  <c r="E150" i="4"/>
  <c r="C150" i="4"/>
  <c r="F150" i="4"/>
  <c r="E150" i="23"/>
  <c r="D150" i="23"/>
  <c r="C150" i="23"/>
  <c r="E150" i="5"/>
  <c r="D150" i="5"/>
  <c r="C150" i="5"/>
  <c r="J150" i="4" l="1"/>
  <c r="H150" i="4" s="1"/>
  <c r="P150" i="24"/>
  <c r="N150" i="24" s="1"/>
  <c r="D151" i="4"/>
  <c r="D151" i="24"/>
  <c r="J150" i="24"/>
  <c r="H150" i="24" s="1"/>
  <c r="G150" i="4"/>
  <c r="P150" i="4"/>
  <c r="N150" i="4" s="1"/>
  <c r="P149" i="24"/>
  <c r="N149" i="24" s="1"/>
  <c r="E149" i="24"/>
  <c r="C149" i="24"/>
  <c r="F149" i="4"/>
  <c r="C149" i="4"/>
  <c r="C149" i="23"/>
  <c r="E149" i="23"/>
  <c r="D149" i="5"/>
  <c r="E149" i="5"/>
  <c r="D149" i="23" l="1"/>
  <c r="C149" i="5"/>
  <c r="P149" i="4"/>
  <c r="N149" i="4" s="1"/>
  <c r="D150" i="24"/>
  <c r="G149" i="4"/>
  <c r="J149" i="24"/>
  <c r="D149" i="24" s="1"/>
  <c r="J149" i="4"/>
  <c r="H149" i="4" s="1"/>
  <c r="G149" i="24"/>
  <c r="D150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F148" i="4"/>
  <c r="G147" i="24"/>
  <c r="E147" i="24"/>
  <c r="C147" i="24"/>
  <c r="F147" i="24"/>
  <c r="F147" i="4"/>
  <c r="C147" i="4"/>
  <c r="G147" i="4"/>
  <c r="C147" i="23"/>
  <c r="D147" i="23"/>
  <c r="D147" i="5"/>
  <c r="C147" i="5"/>
  <c r="D148" i="4" l="1"/>
  <c r="J147" i="24"/>
  <c r="H147" i="24" s="1"/>
  <c r="J147" i="4"/>
  <c r="H147" i="4" s="1"/>
  <c r="D148" i="24"/>
  <c r="H148" i="24"/>
  <c r="E147" i="23"/>
  <c r="E147" i="5"/>
  <c r="P147" i="4"/>
  <c r="N147" i="4" s="1"/>
  <c r="P147" i="24"/>
  <c r="N147" i="24" s="1"/>
  <c r="E147" i="4"/>
  <c r="F146" i="24"/>
  <c r="E146" i="24"/>
  <c r="G146" i="24"/>
  <c r="C146" i="24"/>
  <c r="P146" i="4"/>
  <c r="N146" i="4" s="1"/>
  <c r="F146" i="4"/>
  <c r="G146" i="4"/>
  <c r="C146" i="4"/>
  <c r="E146" i="23"/>
  <c r="D146" i="23"/>
  <c r="C146" i="23"/>
  <c r="C146" i="5"/>
  <c r="P146" i="24" l="1"/>
  <c r="N146" i="24" s="1"/>
  <c r="J146" i="24"/>
  <c r="H146" i="24" s="1"/>
  <c r="D147" i="4"/>
  <c r="D146" i="5"/>
  <c r="E146" i="5"/>
  <c r="J146" i="4"/>
  <c r="H146" i="4" s="1"/>
  <c r="D147" i="24"/>
  <c r="E146" i="4"/>
  <c r="G145" i="24"/>
  <c r="F145" i="24"/>
  <c r="C145" i="24"/>
  <c r="G145" i="4"/>
  <c r="F145" i="4"/>
  <c r="E145" i="4"/>
  <c r="C145" i="4"/>
  <c r="E145" i="23"/>
  <c r="C145" i="23"/>
  <c r="D145" i="5"/>
  <c r="C145" i="5"/>
  <c r="D146" i="24" l="1"/>
  <c r="D146" i="4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E140" i="23"/>
  <c r="D140" i="23"/>
  <c r="C140" i="23"/>
  <c r="D140" i="5"/>
  <c r="C140" i="5"/>
  <c r="E140" i="5"/>
  <c r="G140" i="4" l="1"/>
  <c r="D141" i="24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<sst xmlns="http://schemas.openxmlformats.org/spreadsheetml/2006/main" count="1890" uniqueCount="269">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</sst>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230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75242.605658920002</v>
      </c>
      <c r="C170" s="43">
        <f t="shared" ref="C170" si="927">I170+O170</f>
        <v>48408.322624149994</v>
      </c>
      <c r="D170" s="43">
        <f t="shared" ref="D170" si="928">J170+P170</f>
        <v>26834.28303477</v>
      </c>
      <c r="E170" s="43">
        <f t="shared" ref="E170" si="929">K170+Q170</f>
        <v>25303.3567119</v>
      </c>
      <c r="F170" s="43">
        <f t="shared" ref="F170" si="930">L170+R170</f>
        <v>1239.5054772600001</v>
      </c>
      <c r="G170" s="43">
        <f t="shared" ref="G170" si="931">M170+S170</f>
        <v>291.42084561000001</v>
      </c>
      <c r="H170" s="43">
        <f t="shared" ref="H170" si="932">SUM(I170:J170)</f>
        <v>60496.527851589999</v>
      </c>
      <c r="I170" s="43">
        <v>38178.067255299997</v>
      </c>
      <c r="J170" s="43">
        <f t="shared" ref="J170" si="933">SUM(K170:M170)</f>
        <v>22318.460596290002</v>
      </c>
      <c r="K170" s="43">
        <v>21253.22139681</v>
      </c>
      <c r="L170" s="43">
        <v>973.23782084000004</v>
      </c>
      <c r="M170" s="43">
        <v>92.001378639999999</v>
      </c>
      <c r="N170" s="43">
        <f t="shared" ref="N170" si="934">SUM(O170:P170)</f>
        <v>14746.077807330001</v>
      </c>
      <c r="O170" s="43">
        <v>10230.255368850001</v>
      </c>
      <c r="P170" s="43">
        <f t="shared" ref="P170" si="935">SUM(Q170:S170)</f>
        <v>4515.8224384799996</v>
      </c>
      <c r="Q170" s="43">
        <v>4050.1353150899999</v>
      </c>
      <c r="R170" s="43">
        <v>266.26765641999998</v>
      </c>
      <c r="S170" s="43">
        <v>199.41946697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75132.936866100004</v>
      </c>
      <c r="C171" s="43">
        <f t="shared" ref="C171" si="936">I171+O171</f>
        <v>56990.122226840002</v>
      </c>
      <c r="D171" s="43">
        <f t="shared" ref="D171" si="937">J171+P171</f>
        <v>18142.814639260003</v>
      </c>
      <c r="E171" s="43">
        <f t="shared" ref="E171" si="938">K171+Q171</f>
        <v>16542.282884979999</v>
      </c>
      <c r="F171" s="43">
        <f t="shared" ref="F171" si="939">L171+R171</f>
        <v>1300.9064641800001</v>
      </c>
      <c r="G171" s="43">
        <f t="shared" ref="G171" si="940">M171+S171</f>
        <v>299.62529009999997</v>
      </c>
      <c r="H171" s="43">
        <f t="shared" ref="H171" si="941">SUM(I171:J171)</f>
        <v>60310.570986749997</v>
      </c>
      <c r="I171" s="43">
        <v>46402.994146019999</v>
      </c>
      <c r="J171" s="43">
        <f t="shared" ref="J171" si="942">SUM(K171:M171)</f>
        <v>13907.576840730002</v>
      </c>
      <c r="K171" s="43">
        <v>12770.195602260001</v>
      </c>
      <c r="L171" s="43">
        <v>1040.85943546</v>
      </c>
      <c r="M171" s="43">
        <v>96.521803009999999</v>
      </c>
      <c r="N171" s="43">
        <f t="shared" ref="N171" si="943">SUM(O171:P171)</f>
        <v>14822.36587935</v>
      </c>
      <c r="O171" s="43">
        <v>10587.128080820001</v>
      </c>
      <c r="P171" s="43">
        <f t="shared" ref="P171" si="944">SUM(Q171:S171)</f>
        <v>4235.23779853</v>
      </c>
      <c r="Q171" s="43">
        <v>3772.0872827200001</v>
      </c>
      <c r="R171" s="43">
        <v>260.04702872000001</v>
      </c>
      <c r="S171" s="43">
        <v>203.10348708999999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78168.781286149999</v>
      </c>
      <c r="C172" s="43">
        <f t="shared" ref="C172" si="945">I172+O172</f>
        <v>61204.538133540002</v>
      </c>
      <c r="D172" s="43">
        <f t="shared" ref="D172" si="946">J172+P172</f>
        <v>16964.243152610001</v>
      </c>
      <c r="E172" s="43">
        <f t="shared" ref="E172" si="947">K172+Q172</f>
        <v>15373.90895787</v>
      </c>
      <c r="F172" s="43">
        <f t="shared" ref="F172" si="948">L172+R172</f>
        <v>1292.8566110100001</v>
      </c>
      <c r="G172" s="43">
        <f t="shared" ref="G172" si="949">M172+S172</f>
        <v>297.47758372999999</v>
      </c>
      <c r="H172" s="43">
        <f t="shared" ref="H172" si="950">SUM(I172:J172)</f>
        <v>62046.589860399996</v>
      </c>
      <c r="I172" s="43">
        <v>50035.869280079998</v>
      </c>
      <c r="J172" s="43">
        <f t="shared" ref="J172" si="951">SUM(K172:M172)</f>
        <v>12010.720580319999</v>
      </c>
      <c r="K172" s="43">
        <v>10882.46208417</v>
      </c>
      <c r="L172" s="43">
        <v>1033.21328599</v>
      </c>
      <c r="M172" s="43">
        <v>95.045210159999996</v>
      </c>
      <c r="N172" s="43">
        <f t="shared" ref="N172" si="952">SUM(O172:P172)</f>
        <v>16122.191425749999</v>
      </c>
      <c r="O172" s="43">
        <v>11168.66885346</v>
      </c>
      <c r="P172" s="43">
        <f t="shared" ref="P172" si="953">SUM(Q172:S172)</f>
        <v>4953.5225722900004</v>
      </c>
      <c r="Q172" s="43">
        <v>4491.4468737000007</v>
      </c>
      <c r="R172" s="43">
        <v>259.64332502000002</v>
      </c>
      <c r="S172" s="43">
        <v>202.43237357000001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77502.829255060002</v>
      </c>
      <c r="C173" s="43">
        <f t="shared" ref="C173" si="954">I173+O173</f>
        <v>61653.550123829998</v>
      </c>
      <c r="D173" s="43">
        <f t="shared" ref="D173" si="955">J173+P173</f>
        <v>15849.27913123</v>
      </c>
      <c r="E173" s="43">
        <f t="shared" ref="E173" si="956">K173+Q173</f>
        <v>13959.88605284</v>
      </c>
      <c r="F173" s="43">
        <f t="shared" ref="F173" si="957">L173+R173</f>
        <v>1644.4889389700002</v>
      </c>
      <c r="G173" s="43">
        <f t="shared" ref="G173" si="958">M173+S173</f>
        <v>244.90413942000001</v>
      </c>
      <c r="H173" s="43">
        <f t="shared" ref="H173" si="959">SUM(I173:J173)</f>
        <v>60849.089143770005</v>
      </c>
      <c r="I173" s="43">
        <v>49144.38194531</v>
      </c>
      <c r="J173" s="43">
        <f t="shared" ref="J173" si="960">SUM(K173:M173)</f>
        <v>11704.707198460001</v>
      </c>
      <c r="K173" s="43">
        <v>10298.69025564</v>
      </c>
      <c r="L173" s="43">
        <v>1358.4548379</v>
      </c>
      <c r="M173" s="43">
        <v>47.562104920000003</v>
      </c>
      <c r="N173" s="43">
        <f t="shared" ref="N173" si="961">SUM(O173:P173)</f>
        <v>16653.740111290001</v>
      </c>
      <c r="O173" s="43">
        <v>12509.16817852</v>
      </c>
      <c r="P173" s="43">
        <f t="shared" ref="P173" si="962">SUM(Q173:S173)</f>
        <v>4144.5719327699999</v>
      </c>
      <c r="Q173" s="43">
        <v>3661.1957972</v>
      </c>
      <c r="R173" s="43">
        <v>286.03410107000002</v>
      </c>
      <c r="S173" s="43">
        <v>197.34203450000001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78824.793994389998</v>
      </c>
      <c r="C174" s="43">
        <f t="shared" ref="C174" si="963">I174+O174</f>
        <v>62989.560284780004</v>
      </c>
      <c r="D174" s="43">
        <f t="shared" ref="D174" si="964">J174+P174</f>
        <v>15835.233709609998</v>
      </c>
      <c r="E174" s="43">
        <f t="shared" ref="E174" si="965">K174+Q174</f>
        <v>13882.954200390001</v>
      </c>
      <c r="F174" s="43">
        <f t="shared" ref="F174" si="966">L174+R174</f>
        <v>1705.8995045300003</v>
      </c>
      <c r="G174" s="43">
        <f t="shared" ref="G174" si="967">M174+S174</f>
        <v>246.38000468999999</v>
      </c>
      <c r="H174" s="43">
        <f t="shared" ref="H174" si="968">SUM(I174:J174)</f>
        <v>62462.269328709997</v>
      </c>
      <c r="I174" s="43">
        <v>51063.655320680002</v>
      </c>
      <c r="J174" s="43">
        <f t="shared" ref="J174" si="969">SUM(K174:M174)</f>
        <v>11398.614008029999</v>
      </c>
      <c r="K174" s="43">
        <v>9925.0140047500008</v>
      </c>
      <c r="L174" s="43">
        <v>1427.4102030200002</v>
      </c>
      <c r="M174" s="43">
        <v>46.189800259999998</v>
      </c>
      <c r="N174" s="43">
        <f t="shared" ref="N174" si="970">SUM(O174:P174)</f>
        <v>16362.524665679997</v>
      </c>
      <c r="O174" s="43">
        <v>11925.904964099998</v>
      </c>
      <c r="P174" s="43">
        <f t="shared" ref="P174" si="971">SUM(Q174:S174)</f>
        <v>4436.6197015799989</v>
      </c>
      <c r="Q174" s="43">
        <v>3957.9401956399997</v>
      </c>
      <c r="R174" s="43">
        <v>278.48930151000002</v>
      </c>
      <c r="S174" s="43">
        <v>200.19020442999999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74696.439534520003</v>
      </c>
      <c r="C175" s="43">
        <f t="shared" ref="C175" si="972">I175+O175</f>
        <v>60178.660113329999</v>
      </c>
      <c r="D175" s="43">
        <f t="shared" ref="D175" si="973">J175+P175</f>
        <v>14517.77942119</v>
      </c>
      <c r="E175" s="43">
        <f t="shared" ref="E175" si="974">K175+Q175</f>
        <v>12525.33175241</v>
      </c>
      <c r="F175" s="43">
        <f t="shared" ref="F175" si="975">L175+R175</f>
        <v>1748.3696806</v>
      </c>
      <c r="G175" s="43">
        <f t="shared" ref="G175" si="976">M175+S175</f>
        <v>244.07798818000001</v>
      </c>
      <c r="H175" s="43">
        <f t="shared" ref="H175" si="977">SUM(I175:J175)</f>
        <v>59479.854153920001</v>
      </c>
      <c r="I175" s="43">
        <v>48631.358153460002</v>
      </c>
      <c r="J175" s="43">
        <f t="shared" ref="J175" si="978">SUM(K175:M175)</f>
        <v>10848.49600046</v>
      </c>
      <c r="K175" s="43">
        <v>9334.6480218199995</v>
      </c>
      <c r="L175" s="43">
        <v>1469.62513945</v>
      </c>
      <c r="M175" s="43">
        <v>44.222839190000002</v>
      </c>
      <c r="N175" s="43">
        <f t="shared" ref="N175" si="979">SUM(O175:P175)</f>
        <v>15216.5853806</v>
      </c>
      <c r="O175" s="43">
        <v>11547.301959869999</v>
      </c>
      <c r="P175" s="43">
        <f t="shared" ref="P175" si="980">SUM(Q175:S175)</f>
        <v>3669.2834207300002</v>
      </c>
      <c r="Q175" s="43">
        <v>3190.6837305900003</v>
      </c>
      <c r="R175" s="43">
        <v>278.74454114999998</v>
      </c>
      <c r="S175" s="43">
        <v>199.85514899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73386.620642789989</v>
      </c>
      <c r="C176" s="43">
        <f t="shared" ref="C176" si="981">I176+O176</f>
        <v>58816.404158629994</v>
      </c>
      <c r="D176" s="43">
        <f t="shared" ref="D176" si="982">J176+P176</f>
        <v>14570.216484160001</v>
      </c>
      <c r="E176" s="43">
        <f t="shared" ref="E176" si="983">K176+Q176</f>
        <v>12303.00348236</v>
      </c>
      <c r="F176" s="43">
        <f t="shared" ref="F176" si="984">L176+R176</f>
        <v>2027.01867528</v>
      </c>
      <c r="G176" s="43">
        <f t="shared" ref="G176" si="985">M176+S176</f>
        <v>240.19432652</v>
      </c>
      <c r="H176" s="43">
        <f t="shared" ref="H176" si="986">SUM(I176:J176)</f>
        <v>59240.009717939996</v>
      </c>
      <c r="I176" s="43">
        <v>48137.004866459996</v>
      </c>
      <c r="J176" s="43">
        <f t="shared" ref="J176" si="987">SUM(K176:M176)</f>
        <v>11103.00485148</v>
      </c>
      <c r="K176" s="43">
        <v>9332.1636390599997</v>
      </c>
      <c r="L176" s="43">
        <v>1728.3805539800001</v>
      </c>
      <c r="M176" s="43">
        <v>42.460658439999996</v>
      </c>
      <c r="N176" s="43">
        <f t="shared" ref="N176" si="988">SUM(O176:P176)</f>
        <v>14146.61092485</v>
      </c>
      <c r="O176" s="43">
        <v>10679.399292169999</v>
      </c>
      <c r="P176" s="43">
        <f t="shared" ref="P176" si="989">SUM(Q176:S176)</f>
        <v>3467.2116326800001</v>
      </c>
      <c r="Q176" s="43">
        <v>2970.8398433000002</v>
      </c>
      <c r="R176" s="43">
        <v>298.63812130000002</v>
      </c>
      <c r="S176" s="43">
        <v>197.73366808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73194.746175790002</v>
      </c>
      <c r="C177" s="43">
        <f t="shared" ref="C177" si="990">I177+O177</f>
        <v>57561.981240180001</v>
      </c>
      <c r="D177" s="43">
        <f t="shared" ref="D177" si="991">J177+P177</f>
        <v>15632.764935609999</v>
      </c>
      <c r="E177" s="43">
        <f t="shared" ref="E177" si="992">K177+Q177</f>
        <v>13194.61684626</v>
      </c>
      <c r="F177" s="43">
        <f t="shared" ref="F177" si="993">L177+R177</f>
        <v>2195.6893158299999</v>
      </c>
      <c r="G177" s="43">
        <f t="shared" ref="G177" si="994">M177+S177</f>
        <v>242.45877352000002</v>
      </c>
      <c r="H177" s="43">
        <f t="shared" ref="H177" si="995">SUM(I177:J177)</f>
        <v>59548.101386010007</v>
      </c>
      <c r="I177" s="43">
        <v>47584.300877370006</v>
      </c>
      <c r="J177" s="43">
        <f t="shared" ref="J177" si="996">SUM(K177:M177)</f>
        <v>11963.800508639999</v>
      </c>
      <c r="K177" s="43">
        <v>10022.3327532</v>
      </c>
      <c r="L177" s="43">
        <v>1896.2008674899998</v>
      </c>
      <c r="M177" s="43">
        <v>45.266887949999997</v>
      </c>
      <c r="N177" s="43">
        <f t="shared" ref="N177" si="997">SUM(O177:P177)</f>
        <v>13646.644789779999</v>
      </c>
      <c r="O177" s="43">
        <v>9977.6803628099988</v>
      </c>
      <c r="P177" s="43">
        <f t="shared" ref="P177" si="998">SUM(Q177:S177)</f>
        <v>3668.9644269700002</v>
      </c>
      <c r="Q177" s="43">
        <v>3172.28409306</v>
      </c>
      <c r="R177" s="43">
        <v>299.48844833999999</v>
      </c>
      <c r="S177" s="43">
        <v>197.19188557000001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89735.592397700006</v>
      </c>
      <c r="C178" s="43">
        <f t="shared" ref="C178" si="999">I178+O178</f>
        <v>71982.649199220003</v>
      </c>
      <c r="D178" s="43">
        <f t="shared" ref="D178" si="1000">J178+P178</f>
        <v>17752.943198479999</v>
      </c>
      <c r="E178" s="43">
        <f t="shared" ref="E178" si="1001">K178+Q178</f>
        <v>14387.14776322</v>
      </c>
      <c r="F178" s="43">
        <f t="shared" ref="F178" si="1002">L178+R178</f>
        <v>3114.7560205999998</v>
      </c>
      <c r="G178" s="43">
        <f t="shared" ref="G178" si="1003">M178+S178</f>
        <v>251.03941466000001</v>
      </c>
      <c r="H178" s="43">
        <f t="shared" ref="H178" si="1004">SUM(I178:J178)</f>
        <v>75676.601932680001</v>
      </c>
      <c r="I178" s="43">
        <v>61683.190325940006</v>
      </c>
      <c r="J178" s="43">
        <f t="shared" ref="J178" si="1005">SUM(K178:M178)</f>
        <v>13993.411606740001</v>
      </c>
      <c r="K178" s="43">
        <v>11223.27864636</v>
      </c>
      <c r="L178" s="43">
        <v>2717.6431247</v>
      </c>
      <c r="M178" s="43">
        <v>52.489835679999999</v>
      </c>
      <c r="N178" s="43">
        <f t="shared" ref="N178" si="1006">SUM(O178:P178)</f>
        <v>14058.990465020001</v>
      </c>
      <c r="O178" s="43">
        <v>10299.45887328</v>
      </c>
      <c r="P178" s="43">
        <f t="shared" ref="P178" si="1007">SUM(Q178:S178)</f>
        <v>3759.5315917399998</v>
      </c>
      <c r="Q178" s="43">
        <v>3163.8691168599998</v>
      </c>
      <c r="R178" s="43">
        <v>397.11289590000001</v>
      </c>
      <c r="S178" s="43">
        <v>198.54957898000001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79193.136796830004</v>
      </c>
      <c r="C179" s="43">
        <f t="shared" ref="C179" si="1008">I179+O179</f>
        <v>63586.825552020004</v>
      </c>
      <c r="D179" s="43">
        <f t="shared" ref="D179" si="1009">J179+P179</f>
        <v>15606.311244809998</v>
      </c>
      <c r="E179" s="43">
        <f t="shared" ref="E179" si="1010">K179+Q179</f>
        <v>12369.157653449998</v>
      </c>
      <c r="F179" s="43">
        <f t="shared" ref="F179" si="1011">L179+R179</f>
        <v>3053.9320450699997</v>
      </c>
      <c r="G179" s="43">
        <f t="shared" ref="G179" si="1012">M179+S179</f>
        <v>183.22154628999999</v>
      </c>
      <c r="H179" s="43">
        <f t="shared" ref="H179" si="1013">SUM(I179:J179)</f>
        <v>64708.297921060002</v>
      </c>
      <c r="I179" s="43">
        <v>52537.209814410002</v>
      </c>
      <c r="J179" s="43">
        <f t="shared" ref="J179" si="1014">SUM(K179:M179)</f>
        <v>12171.088106649999</v>
      </c>
      <c r="K179" s="43">
        <v>9461.1716198599988</v>
      </c>
      <c r="L179" s="43">
        <v>2659.5647786099998</v>
      </c>
      <c r="M179" s="43">
        <v>50.351708180000003</v>
      </c>
      <c r="N179" s="43">
        <f t="shared" ref="N179" si="1015">SUM(O179:P179)</f>
        <v>14484.83887577</v>
      </c>
      <c r="O179" s="43">
        <v>11049.61573761</v>
      </c>
      <c r="P179" s="43">
        <f t="shared" ref="P179" si="1016">SUM(Q179:S179)</f>
        <v>3435.2231381599995</v>
      </c>
      <c r="Q179" s="43">
        <v>2907.9860335899998</v>
      </c>
      <c r="R179" s="43">
        <v>394.36726646</v>
      </c>
      <c r="S179" s="43">
        <v>132.86983810999999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76600.821129040007</v>
      </c>
      <c r="C180" s="43">
        <f t="shared" ref="C180" si="1017">I180+O180</f>
        <v>61025.660386920004</v>
      </c>
      <c r="D180" s="43">
        <f t="shared" ref="D180" si="1018">J180+P180</f>
        <v>15575.160742120001</v>
      </c>
      <c r="E180" s="43">
        <f t="shared" ref="E180" si="1019">K180+Q180</f>
        <v>12371.077431829999</v>
      </c>
      <c r="F180" s="43">
        <f t="shared" ref="F180" si="1020">L180+R180</f>
        <v>3025.04766836</v>
      </c>
      <c r="G180" s="43">
        <f t="shared" ref="G180" si="1021">M180+S180</f>
        <v>179.03564193</v>
      </c>
      <c r="H180" s="43">
        <f t="shared" ref="H180" si="1022">SUM(I180:J180)</f>
        <v>62136.288674200005</v>
      </c>
      <c r="I180" s="43">
        <v>49954.369264100002</v>
      </c>
      <c r="J180" s="43">
        <f t="shared" ref="J180" si="1023">SUM(K180:M180)</f>
        <v>12181.919410100001</v>
      </c>
      <c r="K180" s="43">
        <v>9439.1247489500001</v>
      </c>
      <c r="L180" s="43">
        <v>2695.75807085</v>
      </c>
      <c r="M180" s="43">
        <v>47.0365903</v>
      </c>
      <c r="N180" s="43">
        <f t="shared" ref="N180" si="1024">SUM(O180:P180)</f>
        <v>14464.532454839999</v>
      </c>
      <c r="O180" s="43">
        <v>11071.291122819999</v>
      </c>
      <c r="P180" s="43">
        <f t="shared" ref="P180" si="1025">SUM(Q180:S180)</f>
        <v>3393.2413320199998</v>
      </c>
      <c r="Q180" s="43">
        <v>2931.9526828799999</v>
      </c>
      <c r="R180" s="43">
        <v>329.28959751000002</v>
      </c>
      <c r="S180" s="43">
        <v>131.99905163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78776.035470559989</v>
      </c>
      <c r="C181" s="43">
        <f t="shared" ref="C181" si="1026">I181+O181</f>
        <v>63342.099301449998</v>
      </c>
      <c r="D181" s="43">
        <f t="shared" ref="D181" si="1027">J181+P181</f>
        <v>15433.936169109998</v>
      </c>
      <c r="E181" s="43">
        <f t="shared" ref="E181" si="1028">K181+Q181</f>
        <v>12542.024706099999</v>
      </c>
      <c r="F181" s="43">
        <f t="shared" ref="F181" si="1029">L181+R181</f>
        <v>2656.1099514699999</v>
      </c>
      <c r="G181" s="43">
        <f t="shared" ref="G181" si="1030">M181+S181</f>
        <v>235.80151153999998</v>
      </c>
      <c r="H181" s="43">
        <f t="shared" ref="H181" si="1031">SUM(I181:J181)</f>
        <v>63770.276140279995</v>
      </c>
      <c r="I181" s="43">
        <v>51794.045664739999</v>
      </c>
      <c r="J181" s="43">
        <f t="shared" ref="J181" si="1032">SUM(K181:M181)</f>
        <v>11976.230475539998</v>
      </c>
      <c r="K181" s="43">
        <v>9549.1523524099994</v>
      </c>
      <c r="L181" s="43">
        <v>2342.11165295</v>
      </c>
      <c r="M181" s="43">
        <v>84.966470179999988</v>
      </c>
      <c r="N181" s="43">
        <f t="shared" ref="N181" si="1033">SUM(O181:P181)</f>
        <v>15005.75933028</v>
      </c>
      <c r="O181" s="43">
        <v>11548.053636709999</v>
      </c>
      <c r="P181" s="43">
        <f t="shared" ref="P181" si="1034">SUM(Q181:S181)</f>
        <v>3457.7056935700002</v>
      </c>
      <c r="Q181" s="43">
        <v>2992.8723536900002</v>
      </c>
      <c r="R181" s="43">
        <v>313.99829851999999</v>
      </c>
      <c r="S181" s="43">
        <v>150.83504135999999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80408.232937590015</v>
      </c>
      <c r="C182" s="43">
        <f t="shared" ref="C182" si="1035">I182+O182</f>
        <v>65078.977614140007</v>
      </c>
      <c r="D182" s="43">
        <f t="shared" ref="D182" si="1036">J182+P182</f>
        <v>15329.255323449999</v>
      </c>
      <c r="E182" s="43">
        <f t="shared" ref="E182" si="1037">K182+Q182</f>
        <v>12535.785394750001</v>
      </c>
      <c r="F182" s="43">
        <f t="shared" ref="F182" si="1038">L182+R182</f>
        <v>2555.3552767699998</v>
      </c>
      <c r="G182" s="43">
        <f t="shared" ref="G182" si="1039">M182+S182</f>
        <v>238.11465192999998</v>
      </c>
      <c r="H182" s="43">
        <f t="shared" ref="H182" si="1040">SUM(I182:J182)</f>
        <v>66066.387629739998</v>
      </c>
      <c r="I182" s="43">
        <v>54037.289717730004</v>
      </c>
      <c r="J182" s="43">
        <f t="shared" ref="J182" si="1041">SUM(K182:M182)</f>
        <v>12029.09791201</v>
      </c>
      <c r="K182" s="43">
        <v>9711.1739041100009</v>
      </c>
      <c r="L182" s="43">
        <v>2234.22538244</v>
      </c>
      <c r="M182" s="43">
        <v>83.698625459999988</v>
      </c>
      <c r="N182" s="43">
        <f t="shared" ref="N182" si="1042">SUM(O182:P182)</f>
        <v>14341.845307850001</v>
      </c>
      <c r="O182" s="43">
        <v>11041.687896410001</v>
      </c>
      <c r="P182" s="43">
        <f t="shared" ref="P182" si="1043">SUM(Q182:S182)</f>
        <v>3300.1574114399996</v>
      </c>
      <c r="Q182" s="43">
        <v>2824.6114906399998</v>
      </c>
      <c r="R182" s="43">
        <v>321.12989433000001</v>
      </c>
      <c r="S182" s="43">
        <v>154.41602646999999</v>
      </c>
      <c r="T182" s="43"/>
      <c r="U182" s="43"/>
      <c r="V182" s="43"/>
      <c r="W182" s="43"/>
      <c r="X18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230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143928.41244351998</v>
      </c>
      <c r="C170" s="43">
        <f t="shared" ref="C170" si="927">I170+O170</f>
        <v>96036.585534040001</v>
      </c>
      <c r="D170" s="43">
        <f t="shared" ref="D170" si="928">J170+P170</f>
        <v>47891.826909480005</v>
      </c>
      <c r="E170" s="43">
        <f t="shared" ref="E170" si="929">K170+Q170</f>
        <v>39277.170498899999</v>
      </c>
      <c r="F170" s="43">
        <f t="shared" ref="F170" si="930">L170+R170</f>
        <v>7844.0586932300002</v>
      </c>
      <c r="G170" s="43">
        <f t="shared" ref="G170" si="931">M170+S170</f>
        <v>770.59771735000004</v>
      </c>
      <c r="H170" s="43">
        <f t="shared" ref="H170" si="932">SUM(I170:J170)</f>
        <v>87659.42133094999</v>
      </c>
      <c r="I170" s="43">
        <v>54468.042979439997</v>
      </c>
      <c r="J170" s="43">
        <f t="shared" ref="J170" si="933">SUM(K170:M170)</f>
        <v>33191.37835151</v>
      </c>
      <c r="K170" s="43">
        <v>27562.61336105</v>
      </c>
      <c r="L170" s="43">
        <v>5416.2811165700004</v>
      </c>
      <c r="M170" s="43">
        <v>212.48387389000001</v>
      </c>
      <c r="N170" s="43">
        <f t="shared" ref="N170" si="934">SUM(O170:P170)</f>
        <v>56268.991112570002</v>
      </c>
      <c r="O170" s="43">
        <v>41568.542554599997</v>
      </c>
      <c r="P170" s="43">
        <f t="shared" ref="P170" si="935">SUM(Q170:S170)</f>
        <v>14700.448557970001</v>
      </c>
      <c r="Q170" s="43">
        <v>11714.557137850001</v>
      </c>
      <c r="R170" s="43">
        <v>2427.7775766599998</v>
      </c>
      <c r="S170" s="43">
        <v>558.11384346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147710.56745678</v>
      </c>
      <c r="C171" s="43">
        <f t="shared" ref="C171" si="936">I171+O171</f>
        <v>98959.51483855999</v>
      </c>
      <c r="D171" s="43">
        <f t="shared" ref="D171" si="937">J171+P171</f>
        <v>48751.052618219997</v>
      </c>
      <c r="E171" s="43">
        <f t="shared" ref="E171" si="938">K171+Q171</f>
        <v>40061.650498249997</v>
      </c>
      <c r="F171" s="43">
        <f t="shared" ref="F171" si="939">L171+R171</f>
        <v>7928.0034437600007</v>
      </c>
      <c r="G171" s="43">
        <f t="shared" ref="G171" si="940">M171+S171</f>
        <v>761.39867621000008</v>
      </c>
      <c r="H171" s="43">
        <f t="shared" ref="H171" si="941">SUM(I171:J171)</f>
        <v>89321.840097059991</v>
      </c>
      <c r="I171" s="43">
        <v>55686.65285128</v>
      </c>
      <c r="J171" s="43">
        <f t="shared" ref="J171" si="942">SUM(K171:M171)</f>
        <v>33635.187245779998</v>
      </c>
      <c r="K171" s="43">
        <v>27987.413836489999</v>
      </c>
      <c r="L171" s="43">
        <v>5429.1094656900004</v>
      </c>
      <c r="M171" s="43">
        <v>218.66394360000001</v>
      </c>
      <c r="N171" s="43">
        <f t="shared" ref="N171" si="943">SUM(O171:P171)</f>
        <v>58388.727359719996</v>
      </c>
      <c r="O171" s="43">
        <v>43272.861987279997</v>
      </c>
      <c r="P171" s="43">
        <f t="shared" ref="P171" si="944">SUM(Q171:S171)</f>
        <v>15115.865372440001</v>
      </c>
      <c r="Q171" s="43">
        <v>12074.23666176</v>
      </c>
      <c r="R171" s="43">
        <v>2498.8939780699998</v>
      </c>
      <c r="S171" s="43">
        <v>542.73473261000004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151610.29316391001</v>
      </c>
      <c r="C172" s="43">
        <f t="shared" ref="C172" si="945">I172+O172</f>
        <v>102876.01360537999</v>
      </c>
      <c r="D172" s="43">
        <f t="shared" ref="D172" si="946">J172+P172</f>
        <v>48734.279558530005</v>
      </c>
      <c r="E172" s="43">
        <f t="shared" ref="E172" si="947">K172+Q172</f>
        <v>40015.42249248</v>
      </c>
      <c r="F172" s="43">
        <f t="shared" ref="F172" si="948">L172+R172</f>
        <v>7919.20037056</v>
      </c>
      <c r="G172" s="43">
        <f t="shared" ref="G172" si="949">M172+S172</f>
        <v>799.65669549000006</v>
      </c>
      <c r="H172" s="43">
        <f t="shared" ref="H172" si="950">SUM(I172:J172)</f>
        <v>92182.683592590009</v>
      </c>
      <c r="I172" s="43">
        <v>58579.74311648</v>
      </c>
      <c r="J172" s="43">
        <f t="shared" ref="J172" si="951">SUM(K172:M172)</f>
        <v>33602.940476110001</v>
      </c>
      <c r="K172" s="43">
        <v>27998.125262109999</v>
      </c>
      <c r="L172" s="43">
        <v>5369.2888203700004</v>
      </c>
      <c r="M172" s="43">
        <v>235.52639363</v>
      </c>
      <c r="N172" s="43">
        <f t="shared" ref="N172" si="952">SUM(O172:P172)</f>
        <v>59427.609571320005</v>
      </c>
      <c r="O172" s="43">
        <v>44296.270488900002</v>
      </c>
      <c r="P172" s="43">
        <f t="shared" ref="P172" si="953">SUM(Q172:S172)</f>
        <v>15131.33908242</v>
      </c>
      <c r="Q172" s="43">
        <v>12017.297230370001</v>
      </c>
      <c r="R172" s="43">
        <v>2549.9115501900001</v>
      </c>
      <c r="S172" s="43">
        <v>564.13030186000003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151907.52877256999</v>
      </c>
      <c r="C173" s="43">
        <f t="shared" ref="C173" si="954">I173+O173</f>
        <v>102834.07432852</v>
      </c>
      <c r="D173" s="43">
        <f t="shared" ref="D173" si="955">J173+P173</f>
        <v>49073.454444049996</v>
      </c>
      <c r="E173" s="43">
        <f t="shared" ref="E173" si="956">K173+Q173</f>
        <v>34420.964227060002</v>
      </c>
      <c r="F173" s="43">
        <f t="shared" ref="F173" si="957">L173+R173</f>
        <v>13886.9886401</v>
      </c>
      <c r="G173" s="43">
        <f t="shared" ref="G173" si="958">M173+S173</f>
        <v>765.50157689000002</v>
      </c>
      <c r="H173" s="43">
        <f t="shared" ref="H173" si="959">SUM(I173:J173)</f>
        <v>90908.146012889993</v>
      </c>
      <c r="I173" s="43">
        <v>57146.557964799998</v>
      </c>
      <c r="J173" s="43">
        <f t="shared" ref="J173" si="960">SUM(K173:M173)</f>
        <v>33761.588048089994</v>
      </c>
      <c r="K173" s="43">
        <v>24419.157985999998</v>
      </c>
      <c r="L173" s="43">
        <v>9104.9964686999992</v>
      </c>
      <c r="M173" s="43">
        <v>237.43359339</v>
      </c>
      <c r="N173" s="43">
        <f t="shared" ref="N173" si="961">SUM(O173:P173)</f>
        <v>60999.382759680004</v>
      </c>
      <c r="O173" s="43">
        <v>45687.516363720002</v>
      </c>
      <c r="P173" s="43">
        <f t="shared" ref="P173" si="962">SUM(Q173:S173)</f>
        <v>15311.86639596</v>
      </c>
      <c r="Q173" s="43">
        <v>10001.80624106</v>
      </c>
      <c r="R173" s="43">
        <v>4781.9921714000002</v>
      </c>
      <c r="S173" s="43">
        <v>528.06798349999997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154386.22983513999</v>
      </c>
      <c r="C174" s="43">
        <f t="shared" ref="C174" si="963">I174+O174</f>
        <v>105061.58235593</v>
      </c>
      <c r="D174" s="43">
        <f t="shared" ref="D174" si="964">J174+P174</f>
        <v>49324.647479209998</v>
      </c>
      <c r="E174" s="43">
        <f t="shared" ref="E174" si="965">K174+Q174</f>
        <v>34575.87319228</v>
      </c>
      <c r="F174" s="43">
        <f t="shared" ref="F174" si="966">L174+R174</f>
        <v>13969.302625820001</v>
      </c>
      <c r="G174" s="43">
        <f t="shared" ref="G174" si="967">M174+S174</f>
        <v>779.47166111000001</v>
      </c>
      <c r="H174" s="43">
        <f t="shared" ref="H174" si="968">SUM(I174:J174)</f>
        <v>91869.790156289993</v>
      </c>
      <c r="I174" s="43">
        <v>58029.386268249997</v>
      </c>
      <c r="J174" s="43">
        <f t="shared" ref="J174" si="969">SUM(K174:M174)</f>
        <v>33840.403888039997</v>
      </c>
      <c r="K174" s="43">
        <v>24472.595215969999</v>
      </c>
      <c r="L174" s="43">
        <v>9124.7711490900001</v>
      </c>
      <c r="M174" s="43">
        <v>243.03752298000001</v>
      </c>
      <c r="N174" s="43">
        <f t="shared" ref="N174" si="970">SUM(O174:P174)</f>
        <v>62516.439678850002</v>
      </c>
      <c r="O174" s="43">
        <v>47032.19608768</v>
      </c>
      <c r="P174" s="43">
        <f t="shared" ref="P174" si="971">SUM(Q174:S174)</f>
        <v>15484.243591170001</v>
      </c>
      <c r="Q174" s="43">
        <v>10103.277976310001</v>
      </c>
      <c r="R174" s="43">
        <v>4844.5314767299997</v>
      </c>
      <c r="S174" s="43">
        <v>536.43413812999995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160066.57698780001</v>
      </c>
      <c r="C175" s="43">
        <f t="shared" ref="C175" si="972">I175+O175</f>
        <v>110282.93790051001</v>
      </c>
      <c r="D175" s="43">
        <f t="shared" ref="D175" si="973">J175+P175</f>
        <v>49783.639087289994</v>
      </c>
      <c r="E175" s="43">
        <f t="shared" ref="E175" si="974">K175+Q175</f>
        <v>35397.20102832</v>
      </c>
      <c r="F175" s="43">
        <f t="shared" ref="F175" si="975">L175+R175</f>
        <v>13606.389709660001</v>
      </c>
      <c r="G175" s="43">
        <f t="shared" ref="G175" si="976">M175+S175</f>
        <v>780.04834930999994</v>
      </c>
      <c r="H175" s="43">
        <f t="shared" ref="H175" si="977">SUM(I175:J175)</f>
        <v>95695.632336559996</v>
      </c>
      <c r="I175" s="43">
        <v>61597.491526389997</v>
      </c>
      <c r="J175" s="43">
        <f t="shared" ref="J175" si="978">SUM(K175:M175)</f>
        <v>34098.14081017</v>
      </c>
      <c r="K175" s="43">
        <v>24936.799780329999</v>
      </c>
      <c r="L175" s="43">
        <v>8911.9018312000007</v>
      </c>
      <c r="M175" s="43">
        <v>249.43919864</v>
      </c>
      <c r="N175" s="43">
        <f t="shared" ref="N175" si="979">SUM(O175:P175)</f>
        <v>64370.944651240003</v>
      </c>
      <c r="O175" s="43">
        <v>48685.446374120002</v>
      </c>
      <c r="P175" s="43">
        <f t="shared" ref="P175" si="980">SUM(Q175:S175)</f>
        <v>15685.498277119998</v>
      </c>
      <c r="Q175" s="43">
        <v>10460.401247989999</v>
      </c>
      <c r="R175" s="43">
        <v>4694.4878784599996</v>
      </c>
      <c r="S175" s="43">
        <v>530.60915066999996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161575.89318365999</v>
      </c>
      <c r="C176" s="43">
        <f t="shared" ref="C176" si="981">I176+O176</f>
        <v>110978.42765534</v>
      </c>
      <c r="D176" s="43">
        <f t="shared" ref="D176" si="982">J176+P176</f>
        <v>50597.46552831999</v>
      </c>
      <c r="E176" s="43">
        <f t="shared" ref="E176" si="983">K176+Q176</f>
        <v>35577.784380500001</v>
      </c>
      <c r="F176" s="43">
        <f t="shared" ref="F176" si="984">L176+R176</f>
        <v>14227.235169619998</v>
      </c>
      <c r="G176" s="43">
        <f t="shared" ref="G176" si="985">M176+S176</f>
        <v>792.44597820000013</v>
      </c>
      <c r="H176" s="43">
        <f t="shared" ref="H176" si="986">SUM(I176:J176)</f>
        <v>95770.219636959984</v>
      </c>
      <c r="I176" s="43">
        <v>61101.095820169998</v>
      </c>
      <c r="J176" s="43">
        <f t="shared" ref="J176" si="987">SUM(K176:M176)</f>
        <v>34669.123816789994</v>
      </c>
      <c r="K176" s="43">
        <v>25078.583263600001</v>
      </c>
      <c r="L176" s="43">
        <v>9312.5119109299994</v>
      </c>
      <c r="M176" s="43">
        <v>278.02864226000003</v>
      </c>
      <c r="N176" s="43">
        <f t="shared" ref="N176" si="988">SUM(O176:P176)</f>
        <v>65805.673546699996</v>
      </c>
      <c r="O176" s="43">
        <v>49877.33183517</v>
      </c>
      <c r="P176" s="43">
        <f t="shared" ref="P176" si="989">SUM(Q176:S176)</f>
        <v>15928.341711529998</v>
      </c>
      <c r="Q176" s="43">
        <v>10499.2011169</v>
      </c>
      <c r="R176" s="43">
        <v>4914.72325869</v>
      </c>
      <c r="S176" s="43">
        <v>514.41733594000004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164714.94418657001</v>
      </c>
      <c r="C177" s="43">
        <f t="shared" ref="C177" si="990">I177+O177</f>
        <v>113797.5382807</v>
      </c>
      <c r="D177" s="43">
        <f t="shared" ref="D177" si="991">J177+P177</f>
        <v>50917.40590587</v>
      </c>
      <c r="E177" s="43">
        <f t="shared" ref="E177" si="992">K177+Q177</f>
        <v>35852.481269290001</v>
      </c>
      <c r="F177" s="43">
        <f t="shared" ref="F177" si="993">L177+R177</f>
        <v>14045.573616000001</v>
      </c>
      <c r="G177" s="43">
        <f t="shared" ref="G177" si="994">M177+S177</f>
        <v>1019.3510205800001</v>
      </c>
      <c r="H177" s="43">
        <f t="shared" ref="H177" si="995">SUM(I177:J177)</f>
        <v>97495.930589290001</v>
      </c>
      <c r="I177" s="43">
        <v>62671.97590356</v>
      </c>
      <c r="J177" s="43">
        <f t="shared" ref="J177" si="996">SUM(K177:M177)</f>
        <v>34823.954685730001</v>
      </c>
      <c r="K177" s="43">
        <v>25180.051748590002</v>
      </c>
      <c r="L177" s="43">
        <v>9257.2799326500008</v>
      </c>
      <c r="M177" s="43">
        <v>386.62300449000003</v>
      </c>
      <c r="N177" s="43">
        <f t="shared" ref="N177" si="997">SUM(O177:P177)</f>
        <v>67219.013597279991</v>
      </c>
      <c r="O177" s="43">
        <v>51125.562377139999</v>
      </c>
      <c r="P177" s="43">
        <f t="shared" ref="P177" si="998">SUM(Q177:S177)</f>
        <v>16093.451220139999</v>
      </c>
      <c r="Q177" s="43">
        <v>10672.4295207</v>
      </c>
      <c r="R177" s="43">
        <v>4788.2936833499998</v>
      </c>
      <c r="S177" s="43">
        <v>632.72801608999998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171080.58795487002</v>
      </c>
      <c r="C178" s="43">
        <f t="shared" ref="C178" si="999">I178+O178</f>
        <v>119328.39884923</v>
      </c>
      <c r="D178" s="43">
        <f t="shared" ref="D178" si="1000">J178+P178</f>
        <v>51752.189105639998</v>
      </c>
      <c r="E178" s="43">
        <f t="shared" ref="E178" si="1001">K178+Q178</f>
        <v>36578.08926506</v>
      </c>
      <c r="F178" s="43">
        <f t="shared" ref="F178" si="1002">L178+R178</f>
        <v>14258.770688369999</v>
      </c>
      <c r="G178" s="43">
        <f t="shared" ref="G178" si="1003">M178+S178</f>
        <v>915.32915221000007</v>
      </c>
      <c r="H178" s="43">
        <f t="shared" ref="H178" si="1004">SUM(I178:J178)</f>
        <v>101939.11686308001</v>
      </c>
      <c r="I178" s="43">
        <v>66717.765796530002</v>
      </c>
      <c r="J178" s="43">
        <f t="shared" ref="J178" si="1005">SUM(K178:M178)</f>
        <v>35221.35106655</v>
      </c>
      <c r="K178" s="43">
        <v>25528.974439590002</v>
      </c>
      <c r="L178" s="43">
        <v>9373.6045501099998</v>
      </c>
      <c r="M178" s="43">
        <v>318.77207685000002</v>
      </c>
      <c r="N178" s="43">
        <f t="shared" ref="N178" si="1006">SUM(O178:P178)</f>
        <v>69141.471091790008</v>
      </c>
      <c r="O178" s="43">
        <v>52610.633052700003</v>
      </c>
      <c r="P178" s="43">
        <f t="shared" ref="P178" si="1007">SUM(Q178:S178)</f>
        <v>16530.838039089998</v>
      </c>
      <c r="Q178" s="43">
        <v>11049.11482547</v>
      </c>
      <c r="R178" s="43">
        <v>4885.1661382599996</v>
      </c>
      <c r="S178" s="43">
        <v>596.55707536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171014.67639712998</v>
      </c>
      <c r="C179" s="43">
        <f t="shared" ref="C179" si="1008">I179+O179</f>
        <v>119377.60079614999</v>
      </c>
      <c r="D179" s="43">
        <f t="shared" ref="D179" si="1009">J179+P179</f>
        <v>51637.075600979995</v>
      </c>
      <c r="E179" s="43">
        <f t="shared" ref="E179" si="1010">K179+Q179</f>
        <v>36410.45223042</v>
      </c>
      <c r="F179" s="43">
        <f t="shared" ref="F179" si="1011">L179+R179</f>
        <v>14545.43781051</v>
      </c>
      <c r="G179" s="43">
        <f t="shared" ref="G179" si="1012">M179+S179</f>
        <v>681.18556005000005</v>
      </c>
      <c r="H179" s="43">
        <f t="shared" ref="H179" si="1013">SUM(I179:J179)</f>
        <v>101095.00911342999</v>
      </c>
      <c r="I179" s="43">
        <v>65815.266565219994</v>
      </c>
      <c r="J179" s="43">
        <f t="shared" ref="J179" si="1014">SUM(K179:M179)</f>
        <v>35279.742548210001</v>
      </c>
      <c r="K179" s="43">
        <v>25455.439437199999</v>
      </c>
      <c r="L179" s="43">
        <v>9603.1486089900009</v>
      </c>
      <c r="M179" s="43">
        <v>221.15450202</v>
      </c>
      <c r="N179" s="43">
        <f t="shared" ref="N179" si="1015">SUM(O179:P179)</f>
        <v>69919.667283699993</v>
      </c>
      <c r="O179" s="43">
        <v>53562.334230929999</v>
      </c>
      <c r="P179" s="43">
        <f t="shared" ref="P179" si="1016">SUM(Q179:S179)</f>
        <v>16357.333052769998</v>
      </c>
      <c r="Q179" s="43">
        <v>10955.012793219999</v>
      </c>
      <c r="R179" s="43">
        <v>4942.2892015199996</v>
      </c>
      <c r="S179" s="43">
        <v>460.03105803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173668.12136976997</v>
      </c>
      <c r="C180" s="43">
        <f t="shared" ref="C180" si="1017">I180+O180</f>
        <v>121660.32520558999</v>
      </c>
      <c r="D180" s="43">
        <f t="shared" ref="D180" si="1018">J180+P180</f>
        <v>52007.796164179999</v>
      </c>
      <c r="E180" s="43">
        <f t="shared" ref="E180" si="1019">K180+Q180</f>
        <v>36622.502899369996</v>
      </c>
      <c r="F180" s="43">
        <f t="shared" ref="F180" si="1020">L180+R180</f>
        <v>14684.419377570001</v>
      </c>
      <c r="G180" s="43">
        <f t="shared" ref="G180" si="1021">M180+S180</f>
        <v>700.87388723999993</v>
      </c>
      <c r="H180" s="43">
        <f t="shared" ref="H180" si="1022">SUM(I180:J180)</f>
        <v>103513.22878619999</v>
      </c>
      <c r="I180" s="43">
        <v>67779.970039449996</v>
      </c>
      <c r="J180" s="43">
        <f t="shared" ref="J180" si="1023">SUM(K180:M180)</f>
        <v>35733.258746749998</v>
      </c>
      <c r="K180" s="43">
        <v>25766.726576419998</v>
      </c>
      <c r="L180" s="43">
        <v>9736.7296734899992</v>
      </c>
      <c r="M180" s="43">
        <v>229.80249684</v>
      </c>
      <c r="N180" s="43">
        <f t="shared" ref="N180" si="1024">SUM(O180:P180)</f>
        <v>70154.892583570007</v>
      </c>
      <c r="O180" s="43">
        <v>53880.355166139998</v>
      </c>
      <c r="P180" s="43">
        <f t="shared" ref="P180" si="1025">SUM(Q180:S180)</f>
        <v>16274.537417430001</v>
      </c>
      <c r="Q180" s="43">
        <v>10855.77632295</v>
      </c>
      <c r="R180" s="43">
        <v>4947.6897040800004</v>
      </c>
      <c r="S180" s="43">
        <v>471.07139039999998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174740.57053338</v>
      </c>
      <c r="C181" s="43">
        <f t="shared" ref="C181" si="1026">I181+O181</f>
        <v>122433.13613904</v>
      </c>
      <c r="D181" s="43">
        <f t="shared" ref="D181" si="1027">J181+P181</f>
        <v>52307.434394340002</v>
      </c>
      <c r="E181" s="43">
        <f t="shared" ref="E181" si="1028">K181+Q181</f>
        <v>36864.62926976</v>
      </c>
      <c r="F181" s="43">
        <f t="shared" ref="F181" si="1029">L181+R181</f>
        <v>14821.25144099</v>
      </c>
      <c r="G181" s="43">
        <f t="shared" ref="G181" si="1030">M181+S181</f>
        <v>621.55368358999999</v>
      </c>
      <c r="H181" s="43">
        <f t="shared" ref="H181" si="1031">SUM(I181:J181)</f>
        <v>103164.52394019</v>
      </c>
      <c r="I181" s="43">
        <v>67244.346794650002</v>
      </c>
      <c r="J181" s="43">
        <f t="shared" ref="J181" si="1032">SUM(K181:M181)</f>
        <v>35920.177145540001</v>
      </c>
      <c r="K181" s="43">
        <v>25858.99631843</v>
      </c>
      <c r="L181" s="43">
        <v>9837.5443013700005</v>
      </c>
      <c r="M181" s="43">
        <v>223.63652574</v>
      </c>
      <c r="N181" s="43">
        <f t="shared" ref="N181" si="1033">SUM(O181:P181)</f>
        <v>71576.046593189996</v>
      </c>
      <c r="O181" s="43">
        <v>55188.789344390003</v>
      </c>
      <c r="P181" s="43">
        <f t="shared" ref="P181" si="1034">SUM(Q181:S181)</f>
        <v>16387.257248800001</v>
      </c>
      <c r="Q181" s="43">
        <v>11005.632951330001</v>
      </c>
      <c r="R181" s="43">
        <v>4983.7071396199999</v>
      </c>
      <c r="S181" s="43">
        <v>397.91715785000002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178704.63264695002</v>
      </c>
      <c r="C182" s="43">
        <f t="shared" ref="C182" si="1035">I182+O182</f>
        <v>125468.80247555999</v>
      </c>
      <c r="D182" s="43">
        <f t="shared" ref="D182" si="1036">J182+P182</f>
        <v>53235.83017139</v>
      </c>
      <c r="E182" s="43">
        <f t="shared" ref="E182" si="1037">K182+Q182</f>
        <v>37298.778471159996</v>
      </c>
      <c r="F182" s="43">
        <f t="shared" ref="F182" si="1038">L182+R182</f>
        <v>15324.983120379999</v>
      </c>
      <c r="G182" s="43">
        <f t="shared" ref="G182" si="1039">M182+S182</f>
        <v>612.06857984999999</v>
      </c>
      <c r="H182" s="43">
        <f t="shared" ref="H182" si="1040">SUM(I182:J182)</f>
        <v>105511.04756457999</v>
      </c>
      <c r="I182" s="43">
        <v>68771.900104689994</v>
      </c>
      <c r="J182" s="43">
        <f t="shared" ref="J182" si="1041">SUM(K182:M182)</f>
        <v>36739.147459890002</v>
      </c>
      <c r="K182" s="43">
        <v>26261.464726099999</v>
      </c>
      <c r="L182" s="43">
        <v>10256.16442159</v>
      </c>
      <c r="M182" s="43">
        <v>221.5183122</v>
      </c>
      <c r="N182" s="43">
        <f t="shared" ref="N182" si="1042">SUM(O182:P182)</f>
        <v>73193.585082370002</v>
      </c>
      <c r="O182" s="43">
        <v>56696.902370869997</v>
      </c>
      <c r="P182" s="43">
        <f t="shared" ref="P182" si="1043">SUM(Q182:S182)</f>
        <v>16496.682711500001</v>
      </c>
      <c r="Q182" s="43">
        <v>11037.313745060001</v>
      </c>
      <c r="R182" s="43">
        <v>5068.8186987899999</v>
      </c>
      <c r="S182" s="43">
        <v>390.55026765000002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230</v>
      </c>
    </row>
    <row r="6" spans="1:23" ht="12.75" customHeight="1">
      <c r="A6" s="217" t="s">
        <v>0</v>
      </c>
      <c r="B6" s="247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41"/>
    </row>
    <row r="7" spans="1:23" s="23" customFormat="1" ht="12.75" customHeight="1">
      <c r="A7" s="218"/>
      <c r="B7" s="248"/>
      <c r="C7" s="212" t="s">
        <v>49</v>
      </c>
      <c r="D7" s="212" t="s">
        <v>48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40</v>
      </c>
      <c r="M7" s="240" t="s">
        <v>261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42" t="s">
        <v>35</v>
      </c>
      <c r="T7" s="212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 hidden="1" outlineLevel="1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 hidden="1" outlineLevel="1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 hidden="1" outlineLevel="1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 hidden="1" outlineLevel="1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 hidden="1" outlineLevel="1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 hidden="1" outlineLevel="1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 hidden="1" outlineLevel="1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 hidden="1" outlineLevel="1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 hidden="1" outlineLevel="1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 hidden="1" outlineLevel="1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 hidden="1" outlineLevel="1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 hidden="1" outlineLevel="1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 hidden="1" outlineLevel="1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  <row r="170" spans="1:22">
      <c r="A170" s="8">
        <v>45383</v>
      </c>
      <c r="B170" s="113">
        <v>75242.605658920002</v>
      </c>
      <c r="C170" s="113">
        <v>6693.9438753199993</v>
      </c>
      <c r="D170" s="113">
        <v>364.09958468000002</v>
      </c>
      <c r="E170" s="113">
        <v>18820.336667560001</v>
      </c>
      <c r="F170" s="113">
        <v>1443.51248145</v>
      </c>
      <c r="G170" s="113">
        <v>796.80212878999998</v>
      </c>
      <c r="H170" s="113">
        <v>1764.0994217500001</v>
      </c>
      <c r="I170" s="113">
        <v>30061.292301769998</v>
      </c>
      <c r="J170" s="113">
        <v>1644.8590684599997</v>
      </c>
      <c r="K170" s="113">
        <v>752.05510327000002</v>
      </c>
      <c r="L170" s="113">
        <v>1591.1552082799997</v>
      </c>
      <c r="M170" s="113">
        <v>543.54742185999987</v>
      </c>
      <c r="N170" s="113">
        <v>4125.8815417899996</v>
      </c>
      <c r="O170" s="113">
        <v>1797.84310828</v>
      </c>
      <c r="P170" s="113">
        <v>964.87463188000004</v>
      </c>
      <c r="Q170" s="113">
        <v>129.79827949</v>
      </c>
      <c r="R170" s="113">
        <v>3376.9665029500002</v>
      </c>
      <c r="S170" s="113">
        <v>190.39964273999999</v>
      </c>
      <c r="T170" s="113">
        <v>181.13868859999997</v>
      </c>
      <c r="U170" s="113"/>
      <c r="V170" s="113"/>
    </row>
    <row r="171" spans="1:22">
      <c r="A171" s="8">
        <v>45413</v>
      </c>
      <c r="B171" s="113">
        <v>75132.936866100019</v>
      </c>
      <c r="C171" s="113">
        <v>7258.602555299999</v>
      </c>
      <c r="D171" s="113">
        <v>356.78633962000004</v>
      </c>
      <c r="E171" s="113">
        <v>18134.836915920001</v>
      </c>
      <c r="F171" s="113">
        <v>1040.91654567</v>
      </c>
      <c r="G171" s="113">
        <v>684.99916010000004</v>
      </c>
      <c r="H171" s="113">
        <v>1674.3761453900001</v>
      </c>
      <c r="I171" s="113">
        <v>31425.991997060002</v>
      </c>
      <c r="J171" s="113">
        <v>1689.07965833</v>
      </c>
      <c r="K171" s="113">
        <v>504.52101018000002</v>
      </c>
      <c r="L171" s="113">
        <v>2491.1122706199999</v>
      </c>
      <c r="M171" s="113">
        <v>486.22763350000002</v>
      </c>
      <c r="N171" s="113">
        <v>2585.02589756</v>
      </c>
      <c r="O171" s="113">
        <v>1871.4255802200003</v>
      </c>
      <c r="P171" s="113">
        <v>825.16718675999994</v>
      </c>
      <c r="Q171" s="113">
        <v>129.90627319999999</v>
      </c>
      <c r="R171" s="113">
        <v>3607.8763306400001</v>
      </c>
      <c r="S171" s="113">
        <v>169.59299361999999</v>
      </c>
      <c r="T171" s="113">
        <v>196.49237240999997</v>
      </c>
      <c r="U171" s="113"/>
      <c r="V171" s="113"/>
    </row>
    <row r="172" spans="1:22">
      <c r="A172" s="8">
        <v>45444</v>
      </c>
      <c r="B172" s="113">
        <v>78168.781286150028</v>
      </c>
      <c r="C172" s="113">
        <v>7189.7112290999994</v>
      </c>
      <c r="D172" s="113">
        <v>396.22312457999999</v>
      </c>
      <c r="E172" s="113">
        <v>19322.036197870002</v>
      </c>
      <c r="F172" s="113">
        <v>1079.02840102</v>
      </c>
      <c r="G172" s="113">
        <v>509.85734250000002</v>
      </c>
      <c r="H172" s="113">
        <v>2067.79100453</v>
      </c>
      <c r="I172" s="113">
        <v>34120.716245690004</v>
      </c>
      <c r="J172" s="113">
        <v>1734.0339816099997</v>
      </c>
      <c r="K172" s="113">
        <v>180.83742854999997</v>
      </c>
      <c r="L172" s="113">
        <v>1712.6907466299999</v>
      </c>
      <c r="M172" s="113">
        <v>472.29583701000001</v>
      </c>
      <c r="N172" s="113">
        <v>2507.9100370600004</v>
      </c>
      <c r="O172" s="113">
        <v>1856.4073910799998</v>
      </c>
      <c r="P172" s="113">
        <v>895.51725019999981</v>
      </c>
      <c r="Q172" s="113">
        <v>120.06318972999999</v>
      </c>
      <c r="R172" s="113">
        <v>3588.46791545</v>
      </c>
      <c r="S172" s="113">
        <v>203.23224225999999</v>
      </c>
      <c r="T172" s="113">
        <v>211.96172128000001</v>
      </c>
      <c r="U172" s="113"/>
      <c r="V172" s="113"/>
    </row>
    <row r="173" spans="1:22">
      <c r="A173" s="8">
        <v>45474</v>
      </c>
      <c r="B173" s="113">
        <v>77502.829255060016</v>
      </c>
      <c r="C173" s="113">
        <v>6913.1249428899991</v>
      </c>
      <c r="D173" s="113">
        <v>340.78530770999998</v>
      </c>
      <c r="E173" s="113">
        <v>19028.320666540003</v>
      </c>
      <c r="F173" s="113">
        <v>1413.0832436500002</v>
      </c>
      <c r="G173" s="113">
        <v>446.08760689000007</v>
      </c>
      <c r="H173" s="113">
        <v>2082.6457080299997</v>
      </c>
      <c r="I173" s="113">
        <v>34308.04461094</v>
      </c>
      <c r="J173" s="113">
        <v>1778.67827375</v>
      </c>
      <c r="K173" s="113">
        <v>246.66002281999999</v>
      </c>
      <c r="L173" s="113">
        <v>1522.1142769499997</v>
      </c>
      <c r="M173" s="113">
        <v>451.73285435999998</v>
      </c>
      <c r="N173" s="113">
        <v>2255.98383719</v>
      </c>
      <c r="O173" s="113">
        <v>1802.3754886300003</v>
      </c>
      <c r="P173" s="113">
        <v>944.99816439999995</v>
      </c>
      <c r="Q173" s="113">
        <v>104.18087956000001</v>
      </c>
      <c r="R173" s="113">
        <v>3471.2886875599997</v>
      </c>
      <c r="S173" s="113">
        <v>179.88617418999999</v>
      </c>
      <c r="T173" s="113">
        <v>212.83850900000004</v>
      </c>
      <c r="U173" s="113"/>
      <c r="V173" s="113"/>
    </row>
    <row r="174" spans="1:22">
      <c r="A174" s="8">
        <v>45505</v>
      </c>
      <c r="B174" s="113">
        <v>78824.793994390013</v>
      </c>
      <c r="C174" s="113">
        <v>6345.0928792799996</v>
      </c>
      <c r="D174" s="113">
        <v>451.85586451000006</v>
      </c>
      <c r="E174" s="113">
        <v>18758.696679370001</v>
      </c>
      <c r="F174" s="113">
        <v>1440.3053016599999</v>
      </c>
      <c r="G174" s="113">
        <v>319.08968095000006</v>
      </c>
      <c r="H174" s="113">
        <v>2038.2713711600002</v>
      </c>
      <c r="I174" s="113">
        <v>34601.782802420006</v>
      </c>
      <c r="J174" s="113">
        <v>1706.5169820199999</v>
      </c>
      <c r="K174" s="113">
        <v>660.63483538000003</v>
      </c>
      <c r="L174" s="113">
        <v>2244.0598240999998</v>
      </c>
      <c r="M174" s="113">
        <v>415.88434022000001</v>
      </c>
      <c r="N174" s="113">
        <v>3142.4125287100001</v>
      </c>
      <c r="O174" s="113">
        <v>1691.7580769099998</v>
      </c>
      <c r="P174" s="113">
        <v>912.1978068599999</v>
      </c>
      <c r="Q174" s="113">
        <v>142.01549176</v>
      </c>
      <c r="R174" s="113">
        <v>3542.2004925599999</v>
      </c>
      <c r="S174" s="113">
        <v>192.17310193</v>
      </c>
      <c r="T174" s="113">
        <v>219.84593459000001</v>
      </c>
      <c r="U174" s="113"/>
      <c r="V174" s="113"/>
    </row>
    <row r="175" spans="1:22">
      <c r="A175" s="8">
        <v>45536</v>
      </c>
      <c r="B175" s="113">
        <v>74696.439534520003</v>
      </c>
      <c r="C175" s="113">
        <v>6668.5554409900005</v>
      </c>
      <c r="D175" s="113">
        <v>401.48251745999994</v>
      </c>
      <c r="E175" s="113">
        <v>17605.995240709999</v>
      </c>
      <c r="F175" s="113">
        <v>1902.6347005199998</v>
      </c>
      <c r="G175" s="113">
        <v>408.38412864000003</v>
      </c>
      <c r="H175" s="113">
        <v>1818.07019283</v>
      </c>
      <c r="I175" s="113">
        <v>32381.581039840003</v>
      </c>
      <c r="J175" s="113">
        <v>1661.75905797</v>
      </c>
      <c r="K175" s="113">
        <v>913.78862324000011</v>
      </c>
      <c r="L175" s="113">
        <v>1760.6305632399999</v>
      </c>
      <c r="M175" s="113">
        <v>683.25861220000013</v>
      </c>
      <c r="N175" s="113">
        <v>2201.0306200800001</v>
      </c>
      <c r="O175" s="113">
        <v>1583.12244799</v>
      </c>
      <c r="P175" s="113">
        <v>871.62568095000006</v>
      </c>
      <c r="Q175" s="113">
        <v>150.58663801</v>
      </c>
      <c r="R175" s="113">
        <v>3246.7058810600001</v>
      </c>
      <c r="S175" s="113">
        <v>209.13079141</v>
      </c>
      <c r="T175" s="113">
        <v>228.09735738000001</v>
      </c>
      <c r="U175" s="113"/>
      <c r="V175" s="113"/>
    </row>
    <row r="176" spans="1:22">
      <c r="A176" s="8">
        <v>45566</v>
      </c>
      <c r="B176" s="113">
        <v>73386.620642789989</v>
      </c>
      <c r="C176" s="113">
        <v>6882.0505027600011</v>
      </c>
      <c r="D176" s="113">
        <v>358.57649192999997</v>
      </c>
      <c r="E176" s="113">
        <v>17267.842119790002</v>
      </c>
      <c r="F176" s="113">
        <v>2067.03012893</v>
      </c>
      <c r="G176" s="113">
        <v>482.76602317000004</v>
      </c>
      <c r="H176" s="113">
        <v>2227.9317872000001</v>
      </c>
      <c r="I176" s="113">
        <v>30264.651907170002</v>
      </c>
      <c r="J176" s="113">
        <v>1653.9517701699999</v>
      </c>
      <c r="K176" s="113">
        <v>1049.5216854399998</v>
      </c>
      <c r="L176" s="113">
        <v>2613.4123092700002</v>
      </c>
      <c r="M176" s="113">
        <v>643.48574887999996</v>
      </c>
      <c r="N176" s="113">
        <v>1628.3626761500002</v>
      </c>
      <c r="O176" s="113">
        <v>1655.8119633700001</v>
      </c>
      <c r="P176" s="113">
        <v>867.90122288000009</v>
      </c>
      <c r="Q176" s="113">
        <v>154.74607607999999</v>
      </c>
      <c r="R176" s="113">
        <v>3159.7338403299996</v>
      </c>
      <c r="S176" s="113">
        <v>182.48315434</v>
      </c>
      <c r="T176" s="113">
        <v>226.36123493000002</v>
      </c>
      <c r="U176" s="113"/>
      <c r="V176" s="113"/>
    </row>
    <row r="177" spans="1:22">
      <c r="A177" s="8">
        <v>45597</v>
      </c>
      <c r="B177" s="113">
        <v>73194.746175790002</v>
      </c>
      <c r="C177" s="113">
        <v>6953.2947453099987</v>
      </c>
      <c r="D177" s="113">
        <v>335.54473474999998</v>
      </c>
      <c r="E177" s="113">
        <v>16822.366946770002</v>
      </c>
      <c r="F177" s="113">
        <v>2082.4137784</v>
      </c>
      <c r="G177" s="113">
        <v>799.09082999999998</v>
      </c>
      <c r="H177" s="113">
        <v>2442.3848876700004</v>
      </c>
      <c r="I177" s="113">
        <v>30605.975702839998</v>
      </c>
      <c r="J177" s="113">
        <v>1545.4986726800003</v>
      </c>
      <c r="K177" s="113">
        <v>1252.4854161299997</v>
      </c>
      <c r="L177" s="113">
        <v>1998.8574072400002</v>
      </c>
      <c r="M177" s="113">
        <v>628.53749461999996</v>
      </c>
      <c r="N177" s="113">
        <v>1679.3139990499999</v>
      </c>
      <c r="O177" s="113">
        <v>1561.6997422900001</v>
      </c>
      <c r="P177" s="113">
        <v>853.74632094000003</v>
      </c>
      <c r="Q177" s="113">
        <v>148.52773837000001</v>
      </c>
      <c r="R177" s="113">
        <v>3070.2822570599992</v>
      </c>
      <c r="S177" s="113">
        <v>176.26464715999998</v>
      </c>
      <c r="T177" s="113">
        <v>238.46085451000002</v>
      </c>
      <c r="U177" s="113"/>
      <c r="V177" s="113"/>
    </row>
    <row r="178" spans="1:22">
      <c r="A178" s="8">
        <v>45627</v>
      </c>
      <c r="B178" s="113">
        <v>89735.592397699991</v>
      </c>
      <c r="C178" s="113">
        <v>7001.38372187</v>
      </c>
      <c r="D178" s="113">
        <v>972.46577963000004</v>
      </c>
      <c r="E178" s="113">
        <v>20573.754103699997</v>
      </c>
      <c r="F178" s="113">
        <v>2870.5147857000002</v>
      </c>
      <c r="G178" s="113">
        <v>1176.2113466600001</v>
      </c>
      <c r="H178" s="113">
        <v>4159.72007158</v>
      </c>
      <c r="I178" s="113">
        <v>38266.509457519991</v>
      </c>
      <c r="J178" s="113">
        <v>2392.4073833100006</v>
      </c>
      <c r="K178" s="113">
        <v>1000.69588475</v>
      </c>
      <c r="L178" s="113">
        <v>2588.23126981</v>
      </c>
      <c r="M178" s="113">
        <v>550.41770448</v>
      </c>
      <c r="N178" s="113">
        <v>1505.1550900300001</v>
      </c>
      <c r="O178" s="113">
        <v>2077.1493018300002</v>
      </c>
      <c r="P178" s="113">
        <v>1075.6990743299998</v>
      </c>
      <c r="Q178" s="113">
        <v>156.70185350000003</v>
      </c>
      <c r="R178" s="113">
        <v>2957.8522434999995</v>
      </c>
      <c r="S178" s="113">
        <v>171.75127166999999</v>
      </c>
      <c r="T178" s="113">
        <v>238.97205382999999</v>
      </c>
      <c r="U178" s="113"/>
      <c r="V178" s="113"/>
    </row>
    <row r="179" spans="1:22">
      <c r="A179" s="8">
        <v>45658</v>
      </c>
      <c r="B179" s="113">
        <v>79193.136796830018</v>
      </c>
      <c r="C179" s="113">
        <v>7126.5261259899989</v>
      </c>
      <c r="D179" s="113">
        <v>395.38667929999997</v>
      </c>
      <c r="E179" s="113">
        <v>17801.772985230004</v>
      </c>
      <c r="F179" s="113">
        <v>2050.0176076100001</v>
      </c>
      <c r="G179" s="113">
        <v>968.02124042999992</v>
      </c>
      <c r="H179" s="113">
        <v>3052.2929888500003</v>
      </c>
      <c r="I179" s="113">
        <v>35155.991301819995</v>
      </c>
      <c r="J179" s="113">
        <v>1975.9834070100001</v>
      </c>
      <c r="K179" s="113">
        <v>530.06700026000021</v>
      </c>
      <c r="L179" s="113">
        <v>2151.0320726700002</v>
      </c>
      <c r="M179" s="113">
        <v>582.30613019999998</v>
      </c>
      <c r="N179" s="113">
        <v>1512.4323048099998</v>
      </c>
      <c r="O179" s="113">
        <v>1969.8352156399999</v>
      </c>
      <c r="P179" s="113">
        <v>1048.1146321399999</v>
      </c>
      <c r="Q179" s="113">
        <v>160.75710484999996</v>
      </c>
      <c r="R179" s="113">
        <v>2287.7161257100001</v>
      </c>
      <c r="S179" s="113">
        <v>188.28213173999998</v>
      </c>
      <c r="T179" s="113">
        <v>236.60174256999997</v>
      </c>
      <c r="U179" s="113"/>
      <c r="V179" s="113"/>
    </row>
    <row r="180" spans="1:22">
      <c r="A180" s="8">
        <v>45689</v>
      </c>
      <c r="B180" s="113">
        <v>76600.821129039992</v>
      </c>
      <c r="C180" s="113">
        <v>7645.8950291800002</v>
      </c>
      <c r="D180" s="113">
        <v>499.43898000000007</v>
      </c>
      <c r="E180" s="113">
        <v>17203.35526403</v>
      </c>
      <c r="F180" s="113">
        <v>2077.0667001100001</v>
      </c>
      <c r="G180" s="113">
        <v>836.28764157000001</v>
      </c>
      <c r="H180" s="113">
        <v>2815.5964345700004</v>
      </c>
      <c r="I180" s="113">
        <v>31947.926171620002</v>
      </c>
      <c r="J180" s="113">
        <v>1542.4209517500003</v>
      </c>
      <c r="K180" s="113">
        <v>914.70198927000001</v>
      </c>
      <c r="L180" s="113">
        <v>2954.6363864799996</v>
      </c>
      <c r="M180" s="113">
        <v>545.63835760999996</v>
      </c>
      <c r="N180" s="113">
        <v>1391.1658711500002</v>
      </c>
      <c r="O180" s="113">
        <v>1864.8837993399998</v>
      </c>
      <c r="P180" s="113">
        <v>1015.7151879099999</v>
      </c>
      <c r="Q180" s="113">
        <v>166.01309436999998</v>
      </c>
      <c r="R180" s="113">
        <v>2748.7904738699999</v>
      </c>
      <c r="S180" s="113">
        <v>181.90576299999995</v>
      </c>
      <c r="T180" s="113">
        <v>249.38303320999998</v>
      </c>
      <c r="U180" s="113"/>
      <c r="V180" s="113"/>
    </row>
    <row r="181" spans="1:22">
      <c r="A181" s="8">
        <v>45717</v>
      </c>
      <c r="B181" s="113">
        <v>78776.035470560004</v>
      </c>
      <c r="C181" s="113">
        <v>7939.2071431299992</v>
      </c>
      <c r="D181" s="113">
        <v>420.80649214999994</v>
      </c>
      <c r="E181" s="113">
        <v>18529.554490210001</v>
      </c>
      <c r="F181" s="113">
        <v>1857.4452907800001</v>
      </c>
      <c r="G181" s="113">
        <v>836.30522230999998</v>
      </c>
      <c r="H181" s="113">
        <v>2498.9826928800003</v>
      </c>
      <c r="I181" s="113">
        <v>33632.170267100002</v>
      </c>
      <c r="J181" s="113">
        <v>1483.0451609099998</v>
      </c>
      <c r="K181" s="113">
        <v>1070.8555454899999</v>
      </c>
      <c r="L181" s="113">
        <v>2195.2213622999998</v>
      </c>
      <c r="M181" s="113">
        <v>842.71461251999995</v>
      </c>
      <c r="N181" s="113">
        <v>1156.0840686900001</v>
      </c>
      <c r="O181" s="113">
        <v>2035.3300442399996</v>
      </c>
      <c r="P181" s="113">
        <v>1031.6109803500001</v>
      </c>
      <c r="Q181" s="113">
        <v>158.45288299999999</v>
      </c>
      <c r="R181" s="113">
        <v>2671.6722077200002</v>
      </c>
      <c r="S181" s="113">
        <v>171.33862188000001</v>
      </c>
      <c r="T181" s="113">
        <v>245.2383849</v>
      </c>
      <c r="U181" s="113"/>
      <c r="V181" s="113"/>
    </row>
    <row r="182" spans="1:22">
      <c r="A182" s="8">
        <v>45748</v>
      </c>
      <c r="B182" s="113">
        <v>80408.23293759003</v>
      </c>
      <c r="C182" s="113">
        <v>8096.7706774199996</v>
      </c>
      <c r="D182" s="113">
        <v>457.56781537000001</v>
      </c>
      <c r="E182" s="113">
        <v>17495.52604397</v>
      </c>
      <c r="F182" s="113">
        <v>1804.47784697</v>
      </c>
      <c r="G182" s="113">
        <v>957.32411046999994</v>
      </c>
      <c r="H182" s="113">
        <v>2631.7291496100001</v>
      </c>
      <c r="I182" s="113">
        <v>35323.083008139998</v>
      </c>
      <c r="J182" s="113">
        <v>2047.27864755</v>
      </c>
      <c r="K182" s="113">
        <v>1078.4352613099998</v>
      </c>
      <c r="L182" s="113">
        <v>2059.8046437600001</v>
      </c>
      <c r="M182" s="113">
        <v>606.02170151999997</v>
      </c>
      <c r="N182" s="113">
        <v>1504.8425605200002</v>
      </c>
      <c r="O182" s="113">
        <v>2240.6118949799998</v>
      </c>
      <c r="P182" s="113">
        <v>901.04419847999986</v>
      </c>
      <c r="Q182" s="113">
        <v>143.04739232</v>
      </c>
      <c r="R182" s="113">
        <v>2611.0096680500005</v>
      </c>
      <c r="S182" s="113">
        <v>183.33424476999997</v>
      </c>
      <c r="T182" s="113">
        <v>266.32407238000002</v>
      </c>
      <c r="U182" s="113"/>
      <c r="V182" s="113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hidden="1" outlineLevel="1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 hidden="1" outlineLevel="1" collapsed="1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 hidden="1" outlineLevel="1" collapsed="1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 hidden="1" outlineLevel="1" collapsed="1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 hidden="1" outlineLevel="1" collapsed="1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 hidden="1" outlineLevel="1" collapsed="1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 hidden="1" outlineLevel="1" collapsed="1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 hidden="1" outlineLevel="1" collapsed="1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 hidden="1" outlineLevel="1" collapsed="1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 hidden="1" outlineLevel="1" collapsed="1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 hidden="1" outlineLevel="1" collapsed="1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 hidden="1" outlineLevel="1" collapsed="1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 hidden="1" outlineLevel="1" collapsed="1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  <row r="170" spans="1:31" ht="13.8" collapsed="1">
      <c r="A170" s="8">
        <v>45383</v>
      </c>
      <c r="B170" s="45">
        <v>18.0928</v>
      </c>
      <c r="C170" s="45">
        <v>17.9267</v>
      </c>
      <c r="D170" s="45">
        <v>18.132300000000001</v>
      </c>
      <c r="E170" s="45">
        <v>16.993600000000001</v>
      </c>
      <c r="F170" s="45">
        <v>20.829599999999999</v>
      </c>
      <c r="G170" s="45">
        <v>18.332000000000001</v>
      </c>
      <c r="H170" s="45">
        <v>19.9605</v>
      </c>
      <c r="I170" s="45">
        <v>17.9267</v>
      </c>
      <c r="J170" s="45">
        <v>20.545500000000001</v>
      </c>
      <c r="K170" s="45">
        <v>19.855</v>
      </c>
      <c r="L170" s="45">
        <v>21.953399999999998</v>
      </c>
      <c r="M170" s="45">
        <v>18.332000000000001</v>
      </c>
      <c r="N170" s="45">
        <v>6.6837</v>
      </c>
      <c r="O170" s="45">
        <v>0</v>
      </c>
      <c r="P170" s="45">
        <v>6.6837</v>
      </c>
      <c r="Q170" s="45">
        <v>6.7763999999999998</v>
      </c>
      <c r="R170" s="45">
        <v>6.0006000000000004</v>
      </c>
      <c r="S170" s="45" t="s">
        <v>126</v>
      </c>
      <c r="T170" s="45">
        <v>6.7108999999999996</v>
      </c>
      <c r="U170" s="45">
        <v>0</v>
      </c>
      <c r="V170" s="45">
        <v>6.7108999999999996</v>
      </c>
      <c r="W170" s="45">
        <v>6.8261000000000003</v>
      </c>
      <c r="X170" s="45">
        <v>5.5624000000000002</v>
      </c>
      <c r="Y170" s="45">
        <v>0</v>
      </c>
      <c r="Z170" s="45">
        <v>6.2474999999999996</v>
      </c>
      <c r="AA170" s="45">
        <v>0</v>
      </c>
      <c r="AB170" s="45">
        <v>6.2474999999999996</v>
      </c>
      <c r="AC170" s="45">
        <v>5.0755999999999997</v>
      </c>
      <c r="AD170" s="45">
        <v>7.1153000000000004</v>
      </c>
      <c r="AE170" s="45">
        <v>0</v>
      </c>
    </row>
    <row r="171" spans="1:31" ht="13.8">
      <c r="A171" s="8">
        <v>45413</v>
      </c>
      <c r="B171" s="45">
        <v>17.135400000000001</v>
      </c>
      <c r="C171" s="45">
        <v>17.7761</v>
      </c>
      <c r="D171" s="45">
        <v>16.950399999999998</v>
      </c>
      <c r="E171" s="45">
        <v>16.3188</v>
      </c>
      <c r="F171" s="45">
        <v>19.1968</v>
      </c>
      <c r="G171" s="45">
        <v>17.1936</v>
      </c>
      <c r="H171" s="45">
        <v>18.407499999999999</v>
      </c>
      <c r="I171" s="45">
        <v>17.7761</v>
      </c>
      <c r="J171" s="45">
        <v>18.619800000000001</v>
      </c>
      <c r="K171" s="45">
        <v>17.973500000000001</v>
      </c>
      <c r="L171" s="45">
        <v>20.862200000000001</v>
      </c>
      <c r="M171" s="45">
        <v>17.1936</v>
      </c>
      <c r="N171" s="45">
        <v>6.8654999999999999</v>
      </c>
      <c r="O171" s="45">
        <v>0</v>
      </c>
      <c r="P171" s="45">
        <v>6.8654999999999999</v>
      </c>
      <c r="Q171" s="45">
        <v>6.7050000000000001</v>
      </c>
      <c r="R171" s="45">
        <v>7.5364000000000004</v>
      </c>
      <c r="S171" s="45">
        <v>0</v>
      </c>
      <c r="T171" s="45">
        <v>6.9935999999999998</v>
      </c>
      <c r="U171" s="45">
        <v>0</v>
      </c>
      <c r="V171" s="45">
        <v>6.9935999999999998</v>
      </c>
      <c r="W171" s="45">
        <v>6.9417</v>
      </c>
      <c r="X171" s="45">
        <v>7.2878999999999996</v>
      </c>
      <c r="Y171" s="45">
        <v>0</v>
      </c>
      <c r="Z171" s="45">
        <v>6.5118</v>
      </c>
      <c r="AA171" s="45">
        <v>0</v>
      </c>
      <c r="AB171" s="45">
        <v>6.5118</v>
      </c>
      <c r="AC171" s="45">
        <v>5.8983999999999996</v>
      </c>
      <c r="AD171" s="45">
        <v>7.867</v>
      </c>
      <c r="AE171" s="45">
        <v>0</v>
      </c>
    </row>
    <row r="172" spans="1:31" ht="13.8">
      <c r="A172" s="8">
        <v>45444</v>
      </c>
      <c r="B172" s="45">
        <v>16.761600000000001</v>
      </c>
      <c r="C172" s="45">
        <v>18.379200000000001</v>
      </c>
      <c r="D172" s="45">
        <v>16.1922</v>
      </c>
      <c r="E172" s="45">
        <v>15.534700000000001</v>
      </c>
      <c r="F172" s="45">
        <v>19.301400000000001</v>
      </c>
      <c r="G172" s="45">
        <v>9.5734999999999992</v>
      </c>
      <c r="H172" s="45">
        <v>18.668399999999998</v>
      </c>
      <c r="I172" s="45">
        <v>18.379200000000001</v>
      </c>
      <c r="J172" s="45">
        <v>18.796500000000002</v>
      </c>
      <c r="K172" s="45">
        <v>18.338699999999999</v>
      </c>
      <c r="L172" s="45">
        <v>20.592400000000001</v>
      </c>
      <c r="M172" s="45">
        <v>15.443300000000001</v>
      </c>
      <c r="N172" s="45">
        <v>6.0846999999999998</v>
      </c>
      <c r="O172" s="45">
        <v>0</v>
      </c>
      <c r="P172" s="45">
        <v>6.0846999999999998</v>
      </c>
      <c r="Q172" s="45">
        <v>6.0429000000000004</v>
      </c>
      <c r="R172" s="45">
        <v>6.6805000000000003</v>
      </c>
      <c r="S172" s="45">
        <v>5</v>
      </c>
      <c r="T172" s="45">
        <v>6.0414000000000003</v>
      </c>
      <c r="U172" s="45">
        <v>0</v>
      </c>
      <c r="V172" s="45">
        <v>6.0414000000000003</v>
      </c>
      <c r="W172" s="45">
        <v>6.0266000000000002</v>
      </c>
      <c r="X172" s="45">
        <v>6.6485000000000003</v>
      </c>
      <c r="Y172" s="45">
        <v>0</v>
      </c>
      <c r="Z172" s="45">
        <v>6.2065999999999999</v>
      </c>
      <c r="AA172" s="45">
        <v>0</v>
      </c>
      <c r="AB172" s="45">
        <v>6.2065999999999999</v>
      </c>
      <c r="AC172" s="45">
        <v>6.1052999999999997</v>
      </c>
      <c r="AD172" s="45">
        <v>6.6891999999999996</v>
      </c>
      <c r="AE172" s="45">
        <v>5</v>
      </c>
    </row>
    <row r="173" spans="1:31" ht="13.8">
      <c r="A173" s="8">
        <v>45474</v>
      </c>
      <c r="B173" s="45">
        <v>17.561199999999999</v>
      </c>
      <c r="C173" s="45">
        <v>17.691099999999999</v>
      </c>
      <c r="D173" s="45">
        <v>17.526399999999999</v>
      </c>
      <c r="E173" s="45">
        <v>17.167100000000001</v>
      </c>
      <c r="F173" s="45">
        <v>18.496400000000001</v>
      </c>
      <c r="G173" s="45">
        <v>9.3710000000000004</v>
      </c>
      <c r="H173" s="45">
        <v>18.561499999999999</v>
      </c>
      <c r="I173" s="45">
        <v>17.691099999999999</v>
      </c>
      <c r="J173" s="45">
        <v>18.821999999999999</v>
      </c>
      <c r="K173" s="45">
        <v>17.9742</v>
      </c>
      <c r="L173" s="45">
        <v>20.5519</v>
      </c>
      <c r="M173" s="45">
        <v>16.953600000000002</v>
      </c>
      <c r="N173" s="45">
        <v>6.6986999999999997</v>
      </c>
      <c r="O173" s="45">
        <v>0</v>
      </c>
      <c r="P173" s="45">
        <v>6.6986999999999997</v>
      </c>
      <c r="Q173" s="45">
        <v>6.9774000000000003</v>
      </c>
      <c r="R173" s="45">
        <v>6.8090000000000002</v>
      </c>
      <c r="S173" s="45">
        <v>4.33</v>
      </c>
      <c r="T173" s="45">
        <v>6.8784999999999998</v>
      </c>
      <c r="U173" s="45">
        <v>0</v>
      </c>
      <c r="V173" s="45">
        <v>6.8784999999999998</v>
      </c>
      <c r="W173" s="45">
        <v>7.5998000000000001</v>
      </c>
      <c r="X173" s="45">
        <v>6.7754000000000003</v>
      </c>
      <c r="Y173" s="45">
        <v>4.33</v>
      </c>
      <c r="Z173" s="45">
        <v>5.9141000000000004</v>
      </c>
      <c r="AA173" s="45">
        <v>0</v>
      </c>
      <c r="AB173" s="45">
        <v>5.9141000000000004</v>
      </c>
      <c r="AC173" s="45">
        <v>5.2591999999999999</v>
      </c>
      <c r="AD173" s="45">
        <v>7.0096999999999996</v>
      </c>
      <c r="AE173" s="45">
        <v>0</v>
      </c>
    </row>
    <row r="174" spans="1:31" ht="13.8">
      <c r="A174" s="8">
        <v>45505</v>
      </c>
      <c r="B174" s="45">
        <v>16.008700000000001</v>
      </c>
      <c r="C174" s="45">
        <v>17.564299999999999</v>
      </c>
      <c r="D174" s="45">
        <v>15.4543</v>
      </c>
      <c r="E174" s="45">
        <v>15.0899</v>
      </c>
      <c r="F174" s="45">
        <v>16.575600000000001</v>
      </c>
      <c r="G174" s="45">
        <v>22.784500000000001</v>
      </c>
      <c r="H174" s="45">
        <v>17.448499999999999</v>
      </c>
      <c r="I174" s="45">
        <v>17.564299999999999</v>
      </c>
      <c r="J174" s="45">
        <v>17.398900000000001</v>
      </c>
      <c r="K174" s="45">
        <v>17.168600000000001</v>
      </c>
      <c r="L174" s="45">
        <v>17.9788</v>
      </c>
      <c r="M174" s="45">
        <v>22.784500000000001</v>
      </c>
      <c r="N174" s="45">
        <v>5.7953999999999999</v>
      </c>
      <c r="O174" s="45">
        <v>0</v>
      </c>
      <c r="P174" s="45">
        <v>5.7953999999999999</v>
      </c>
      <c r="Q174" s="45">
        <v>5.8483999999999998</v>
      </c>
      <c r="R174" s="45">
        <v>5.4585999999999997</v>
      </c>
      <c r="S174" s="45" t="s">
        <v>126</v>
      </c>
      <c r="T174" s="45">
        <v>6.04</v>
      </c>
      <c r="U174" s="45">
        <v>0</v>
      </c>
      <c r="V174" s="45">
        <v>6.04</v>
      </c>
      <c r="W174" s="45">
        <v>6.0148999999999999</v>
      </c>
      <c r="X174" s="45">
        <v>6.7729999999999997</v>
      </c>
      <c r="Y174" s="45">
        <v>0</v>
      </c>
      <c r="Z174" s="45">
        <v>5.4335000000000004</v>
      </c>
      <c r="AA174" s="45">
        <v>0</v>
      </c>
      <c r="AB174" s="45">
        <v>5.4335000000000004</v>
      </c>
      <c r="AC174" s="45">
        <v>5.5137999999999998</v>
      </c>
      <c r="AD174" s="45">
        <v>5.2352999999999996</v>
      </c>
      <c r="AE174" s="45">
        <v>0</v>
      </c>
    </row>
    <row r="175" spans="1:31" ht="13.8">
      <c r="A175" s="8">
        <v>45536</v>
      </c>
      <c r="B175" s="45">
        <v>15.0562</v>
      </c>
      <c r="C175" s="45">
        <v>17.297999999999998</v>
      </c>
      <c r="D175" s="45">
        <v>14.1004</v>
      </c>
      <c r="E175" s="45">
        <v>13.7837</v>
      </c>
      <c r="F175" s="45">
        <v>16.0411</v>
      </c>
      <c r="G175" s="45">
        <v>8.3549000000000007</v>
      </c>
      <c r="H175" s="45">
        <v>17.536899999999999</v>
      </c>
      <c r="I175" s="45">
        <v>17.297999999999998</v>
      </c>
      <c r="J175" s="45">
        <v>17.685500000000001</v>
      </c>
      <c r="K175" s="45">
        <v>17.380500000000001</v>
      </c>
      <c r="L175" s="45">
        <v>18.939599999999999</v>
      </c>
      <c r="M175" s="45">
        <v>18.409800000000001</v>
      </c>
      <c r="N175" s="45">
        <v>6.2766000000000002</v>
      </c>
      <c r="O175" s="45">
        <v>0</v>
      </c>
      <c r="P175" s="45">
        <v>6.2766000000000002</v>
      </c>
      <c r="Q175" s="45">
        <v>6.3716999999999997</v>
      </c>
      <c r="R175" s="45">
        <v>5.6962000000000002</v>
      </c>
      <c r="S175" s="45">
        <v>5.8827999999999996</v>
      </c>
      <c r="T175" s="45">
        <v>6.4767000000000001</v>
      </c>
      <c r="U175" s="45">
        <v>0</v>
      </c>
      <c r="V175" s="45">
        <v>6.4767000000000001</v>
      </c>
      <c r="W175" s="45">
        <v>6.4859999999999998</v>
      </c>
      <c r="X175" s="45">
        <v>6.8619000000000003</v>
      </c>
      <c r="Y175" s="45">
        <v>5.8827999999999996</v>
      </c>
      <c r="Z175" s="45">
        <v>5.2546999999999997</v>
      </c>
      <c r="AA175" s="45">
        <v>0</v>
      </c>
      <c r="AB175" s="45">
        <v>5.2546999999999997</v>
      </c>
      <c r="AC175" s="45">
        <v>5.1904000000000003</v>
      </c>
      <c r="AD175" s="45">
        <v>5.3091999999999997</v>
      </c>
      <c r="AE175" s="45">
        <v>0</v>
      </c>
    </row>
    <row r="176" spans="1:31" ht="13.8">
      <c r="A176" s="8">
        <v>45566</v>
      </c>
      <c r="B176" s="45">
        <v>16.641300000000001</v>
      </c>
      <c r="C176" s="45">
        <v>17.0899</v>
      </c>
      <c r="D176" s="45">
        <v>16.515999999999998</v>
      </c>
      <c r="E176" s="45">
        <v>16.055800000000001</v>
      </c>
      <c r="F176" s="45">
        <v>17.5061</v>
      </c>
      <c r="G176" s="45">
        <v>13.337300000000001</v>
      </c>
      <c r="H176" s="45">
        <v>18.189699999999998</v>
      </c>
      <c r="I176" s="45">
        <v>17.0899</v>
      </c>
      <c r="J176" s="45">
        <v>18.5594</v>
      </c>
      <c r="K176" s="45">
        <v>18.026599999999998</v>
      </c>
      <c r="L176" s="45">
        <v>19.657900000000001</v>
      </c>
      <c r="M176" s="45">
        <v>16.129300000000001</v>
      </c>
      <c r="N176" s="45">
        <v>6.4225000000000003</v>
      </c>
      <c r="O176" s="45">
        <v>0</v>
      </c>
      <c r="P176" s="45">
        <v>6.4225000000000003</v>
      </c>
      <c r="Q176" s="45">
        <v>6.5532000000000004</v>
      </c>
      <c r="R176" s="45">
        <v>6.1539000000000001</v>
      </c>
      <c r="S176" s="45">
        <v>6</v>
      </c>
      <c r="T176" s="45">
        <v>6.7850000000000001</v>
      </c>
      <c r="U176" s="45">
        <v>0</v>
      </c>
      <c r="V176" s="45">
        <v>6.7850000000000001</v>
      </c>
      <c r="W176" s="45">
        <v>6.76</v>
      </c>
      <c r="X176" s="45">
        <v>6.8994999999999997</v>
      </c>
      <c r="Y176" s="45">
        <v>6</v>
      </c>
      <c r="Z176" s="45">
        <v>5.1017000000000001</v>
      </c>
      <c r="AA176" s="45">
        <v>0</v>
      </c>
      <c r="AB176" s="45">
        <v>5.1017000000000001</v>
      </c>
      <c r="AC176" s="45">
        <v>5.4038000000000004</v>
      </c>
      <c r="AD176" s="45">
        <v>4.8232999999999997</v>
      </c>
      <c r="AE176" s="45">
        <v>0</v>
      </c>
    </row>
    <row r="177" spans="1:31" ht="13.8">
      <c r="A177" s="8">
        <v>45597</v>
      </c>
      <c r="B177" s="45">
        <v>15.010899999999999</v>
      </c>
      <c r="C177" s="45">
        <v>16.3142</v>
      </c>
      <c r="D177" s="45">
        <v>14.498100000000001</v>
      </c>
      <c r="E177" s="45">
        <v>14.0726</v>
      </c>
      <c r="F177" s="45">
        <v>15.5143</v>
      </c>
      <c r="G177" s="45">
        <v>12.1929</v>
      </c>
      <c r="H177" s="45">
        <v>16.877300000000002</v>
      </c>
      <c r="I177" s="45">
        <v>16.456600000000002</v>
      </c>
      <c r="J177" s="45">
        <v>17.0929</v>
      </c>
      <c r="K177" s="45">
        <v>17.099499999999999</v>
      </c>
      <c r="L177" s="45">
        <v>17.085100000000001</v>
      </c>
      <c r="M177" s="45">
        <v>16.739699999999999</v>
      </c>
      <c r="N177" s="45">
        <v>6.2634999999999996</v>
      </c>
      <c r="O177" s="45">
        <v>3.3538999999999999</v>
      </c>
      <c r="P177" s="45">
        <v>6.3151999999999999</v>
      </c>
      <c r="Q177" s="45">
        <v>6.3239999999999998</v>
      </c>
      <c r="R177" s="45">
        <v>6.3106</v>
      </c>
      <c r="S177" s="45">
        <v>5.6958000000000002</v>
      </c>
      <c r="T177" s="45">
        <v>6.5179999999999998</v>
      </c>
      <c r="U177" s="45">
        <v>0</v>
      </c>
      <c r="V177" s="45">
        <v>6.5179999999999998</v>
      </c>
      <c r="W177" s="45">
        <v>6.4649999999999999</v>
      </c>
      <c r="X177" s="45">
        <v>6.8388</v>
      </c>
      <c r="Y177" s="45">
        <v>5</v>
      </c>
      <c r="Z177" s="45">
        <v>5.0362999999999998</v>
      </c>
      <c r="AA177" s="45">
        <v>3.3538999999999999</v>
      </c>
      <c r="AB177" s="45">
        <v>5.2266000000000004</v>
      </c>
      <c r="AC177" s="45">
        <v>5.3079999999999998</v>
      </c>
      <c r="AD177" s="45">
        <v>4.9668999999999999</v>
      </c>
      <c r="AE177" s="45">
        <v>6.0031999999999996</v>
      </c>
    </row>
    <row r="178" spans="1:31" ht="13.8">
      <c r="A178" s="8">
        <v>45627</v>
      </c>
      <c r="B178" s="45">
        <v>15.5787</v>
      </c>
      <c r="C178" s="45">
        <v>16.403099999999998</v>
      </c>
      <c r="D178" s="45">
        <v>15.2593</v>
      </c>
      <c r="E178" s="45">
        <v>15.505100000000001</v>
      </c>
      <c r="F178" s="45">
        <v>14.9315</v>
      </c>
      <c r="G178" s="45">
        <v>11.5044</v>
      </c>
      <c r="H178" s="45">
        <v>16.674499999999998</v>
      </c>
      <c r="I178" s="45">
        <v>16.4694</v>
      </c>
      <c r="J178" s="45">
        <v>16.7666</v>
      </c>
      <c r="K178" s="45">
        <v>16.593399999999999</v>
      </c>
      <c r="L178" s="45">
        <v>17.199000000000002</v>
      </c>
      <c r="M178" s="45">
        <v>17.748699999999999</v>
      </c>
      <c r="N178" s="45">
        <v>6.4513999999999996</v>
      </c>
      <c r="O178" s="45">
        <v>9.2860999999999994</v>
      </c>
      <c r="P178" s="45">
        <v>6.3815999999999997</v>
      </c>
      <c r="Q178" s="45">
        <v>6.3068</v>
      </c>
      <c r="R178" s="45">
        <v>6.4718</v>
      </c>
      <c r="S178" s="45">
        <v>6.3792999999999997</v>
      </c>
      <c r="T178" s="45">
        <v>6.8570000000000002</v>
      </c>
      <c r="U178" s="45">
        <v>0</v>
      </c>
      <c r="V178" s="45">
        <v>6.8570000000000002</v>
      </c>
      <c r="W178" s="45">
        <v>6.7159000000000004</v>
      </c>
      <c r="X178" s="45">
        <v>7.0933999999999999</v>
      </c>
      <c r="Y178" s="45">
        <v>6</v>
      </c>
      <c r="Z178" s="45">
        <v>5.5778999999999996</v>
      </c>
      <c r="AA178" s="45">
        <v>9.2860999999999994</v>
      </c>
      <c r="AB178" s="45">
        <v>5.2736000000000001</v>
      </c>
      <c r="AC178" s="45">
        <v>4.7473999999999998</v>
      </c>
      <c r="AD178" s="45">
        <v>5.1273999999999997</v>
      </c>
      <c r="AE178" s="45">
        <v>6.46</v>
      </c>
    </row>
    <row r="179" spans="1:31" ht="13.8">
      <c r="A179" s="8">
        <v>45658</v>
      </c>
      <c r="B179" s="45">
        <v>16.775700000000001</v>
      </c>
      <c r="C179" s="45">
        <v>15.9527</v>
      </c>
      <c r="D179" s="45">
        <v>16.9697</v>
      </c>
      <c r="E179" s="45">
        <v>15.8177</v>
      </c>
      <c r="F179" s="45">
        <v>18.241700000000002</v>
      </c>
      <c r="G179" s="45">
        <v>15.940200000000001</v>
      </c>
      <c r="H179" s="45">
        <v>17.808</v>
      </c>
      <c r="I179" s="45">
        <v>16.014399999999998</v>
      </c>
      <c r="J179" s="45">
        <v>18.2773</v>
      </c>
      <c r="K179" s="45">
        <v>17.4574</v>
      </c>
      <c r="L179" s="45">
        <v>19.082100000000001</v>
      </c>
      <c r="M179" s="45">
        <v>18.6981</v>
      </c>
      <c r="N179" s="45">
        <v>5.6619999999999999</v>
      </c>
      <c r="O179" s="45">
        <v>3.45</v>
      </c>
      <c r="P179" s="45">
        <v>5.6867000000000001</v>
      </c>
      <c r="Q179" s="45">
        <v>5.9558</v>
      </c>
      <c r="R179" s="45">
        <v>5.0444000000000004</v>
      </c>
      <c r="S179" s="45">
        <v>4.9000000000000004</v>
      </c>
      <c r="T179" s="45">
        <v>6.0609999999999999</v>
      </c>
      <c r="U179" s="45">
        <v>0</v>
      </c>
      <c r="V179" s="45">
        <v>6.0609999999999999</v>
      </c>
      <c r="W179" s="45">
        <v>6.6063999999999998</v>
      </c>
      <c r="X179" s="45">
        <v>5.0263</v>
      </c>
      <c r="Y179" s="45">
        <v>0</v>
      </c>
      <c r="Z179" s="45">
        <v>4.6723999999999997</v>
      </c>
      <c r="AA179" s="45">
        <v>3.45</v>
      </c>
      <c r="AB179" s="45">
        <v>4.7210999999999999</v>
      </c>
      <c r="AC179" s="45">
        <v>4.6536999999999997</v>
      </c>
      <c r="AD179" s="45">
        <v>5.2256</v>
      </c>
      <c r="AE179" s="45">
        <v>4.9000000000000004</v>
      </c>
    </row>
    <row r="180" spans="1:31" ht="13.8">
      <c r="A180" s="8">
        <v>45689</v>
      </c>
      <c r="B180" s="45">
        <v>15.375</v>
      </c>
      <c r="C180" s="45">
        <v>16.376000000000001</v>
      </c>
      <c r="D180" s="45">
        <v>15.018599999999999</v>
      </c>
      <c r="E180" s="45">
        <v>14.7774</v>
      </c>
      <c r="F180" s="45">
        <v>15.715199999999999</v>
      </c>
      <c r="G180" s="45">
        <v>12.0327</v>
      </c>
      <c r="H180" s="45">
        <v>17.029</v>
      </c>
      <c r="I180" s="45">
        <v>16.462399999999999</v>
      </c>
      <c r="J180" s="45">
        <v>17.278400000000001</v>
      </c>
      <c r="K180" s="45">
        <v>17.2666</v>
      </c>
      <c r="L180" s="45">
        <v>17.357500000000002</v>
      </c>
      <c r="M180" s="45">
        <v>14.9754</v>
      </c>
      <c r="N180" s="45">
        <v>5.8052999999999999</v>
      </c>
      <c r="O180" s="45">
        <v>5.4816000000000003</v>
      </c>
      <c r="P180" s="45">
        <v>5.8098999999999998</v>
      </c>
      <c r="Q180" s="45">
        <v>5.8754</v>
      </c>
      <c r="R180" s="45">
        <v>5.5361000000000002</v>
      </c>
      <c r="S180" s="45">
        <v>6</v>
      </c>
      <c r="T180" s="45">
        <v>6.0502000000000002</v>
      </c>
      <c r="U180" s="45">
        <v>0</v>
      </c>
      <c r="V180" s="45">
        <v>6.0502000000000002</v>
      </c>
      <c r="W180" s="45">
        <v>6.1580000000000004</v>
      </c>
      <c r="X180" s="45">
        <v>5.2648999999999999</v>
      </c>
      <c r="Y180" s="45">
        <v>6</v>
      </c>
      <c r="Z180" s="45">
        <v>5.2321999999999997</v>
      </c>
      <c r="AA180" s="45">
        <v>5.4816000000000003</v>
      </c>
      <c r="AB180" s="45">
        <v>5.2199</v>
      </c>
      <c r="AC180" s="45">
        <v>4.8829000000000002</v>
      </c>
      <c r="AD180" s="45">
        <v>5.7331000000000003</v>
      </c>
      <c r="AE180" s="45">
        <v>0</v>
      </c>
    </row>
    <row r="181" spans="1:31" ht="13.8">
      <c r="A181" s="8">
        <v>45717</v>
      </c>
      <c r="B181" s="45">
        <v>15.2895</v>
      </c>
      <c r="C181" s="45">
        <v>16.1111</v>
      </c>
      <c r="D181" s="45">
        <v>15.0518</v>
      </c>
      <c r="E181" s="45">
        <v>15.7402</v>
      </c>
      <c r="F181" s="45">
        <v>13.764200000000001</v>
      </c>
      <c r="G181" s="45">
        <v>11.0046</v>
      </c>
      <c r="H181" s="45">
        <v>17.058199999999999</v>
      </c>
      <c r="I181" s="45">
        <v>16.180900000000001</v>
      </c>
      <c r="J181" s="45">
        <v>17.375900000000001</v>
      </c>
      <c r="K181" s="45">
        <v>17.540400000000002</v>
      </c>
      <c r="L181" s="45">
        <v>16.9924</v>
      </c>
      <c r="M181" s="45">
        <v>16.709199999999999</v>
      </c>
      <c r="N181" s="45">
        <v>6.0411000000000001</v>
      </c>
      <c r="O181" s="45">
        <v>3.55</v>
      </c>
      <c r="P181" s="45">
        <v>6.0605000000000002</v>
      </c>
      <c r="Q181" s="45">
        <v>6.1474000000000002</v>
      </c>
      <c r="R181" s="45">
        <v>5.9687999999999999</v>
      </c>
      <c r="S181" s="45">
        <v>6.0007000000000001</v>
      </c>
      <c r="T181" s="45">
        <v>6.6361999999999997</v>
      </c>
      <c r="U181" s="45">
        <v>0</v>
      </c>
      <c r="V181" s="45">
        <v>6.6361999999999997</v>
      </c>
      <c r="W181" s="45">
        <v>6.4840999999999998</v>
      </c>
      <c r="X181" s="45">
        <v>6.9039999999999999</v>
      </c>
      <c r="Y181" s="45">
        <v>6.0007000000000001</v>
      </c>
      <c r="Z181" s="45">
        <v>4.7396000000000003</v>
      </c>
      <c r="AA181" s="45">
        <v>3.55</v>
      </c>
      <c r="AB181" s="45">
        <v>4.7697000000000003</v>
      </c>
      <c r="AC181" s="45">
        <v>4.9691000000000001</v>
      </c>
      <c r="AD181" s="45">
        <v>4.6539000000000001</v>
      </c>
      <c r="AE181" s="45">
        <v>0</v>
      </c>
    </row>
    <row r="182" spans="1:31" ht="13.8">
      <c r="A182" s="8">
        <v>45748</v>
      </c>
      <c r="B182" s="45">
        <v>16.741299999999999</v>
      </c>
      <c r="C182" s="45">
        <v>16.219899999999999</v>
      </c>
      <c r="D182" s="45">
        <v>16.857099999999999</v>
      </c>
      <c r="E182" s="45">
        <v>16.6769</v>
      </c>
      <c r="F182" s="45">
        <v>17.001300000000001</v>
      </c>
      <c r="G182" s="45">
        <v>17.891200000000001</v>
      </c>
      <c r="H182" s="45">
        <v>17.9146</v>
      </c>
      <c r="I182" s="45">
        <v>16.360099999999999</v>
      </c>
      <c r="J182" s="45">
        <v>18.301500000000001</v>
      </c>
      <c r="K182" s="45">
        <v>17.966999999999999</v>
      </c>
      <c r="L182" s="45">
        <v>18.6584</v>
      </c>
      <c r="M182" s="45">
        <v>17.891200000000001</v>
      </c>
      <c r="N182" s="45">
        <v>5.9679000000000002</v>
      </c>
      <c r="O182" s="45">
        <v>3.7538999999999998</v>
      </c>
      <c r="P182" s="45">
        <v>6.0144000000000002</v>
      </c>
      <c r="Q182" s="45">
        <v>5.9675000000000002</v>
      </c>
      <c r="R182" s="45">
        <v>6.0525000000000002</v>
      </c>
      <c r="S182" s="45">
        <v>0</v>
      </c>
      <c r="T182" s="45">
        <v>6.5788000000000002</v>
      </c>
      <c r="U182" s="45">
        <v>0</v>
      </c>
      <c r="V182" s="45">
        <v>6.5788000000000002</v>
      </c>
      <c r="W182" s="45">
        <v>6.2515000000000001</v>
      </c>
      <c r="X182" s="45">
        <v>6.8128000000000002</v>
      </c>
      <c r="Y182" s="45">
        <v>0</v>
      </c>
      <c r="Z182" s="45">
        <v>4.8536999999999999</v>
      </c>
      <c r="AA182" s="45">
        <v>3.7538999999999998</v>
      </c>
      <c r="AB182" s="45">
        <v>4.9215999999999998</v>
      </c>
      <c r="AC182" s="45">
        <v>5.5170000000000003</v>
      </c>
      <c r="AD182" s="45">
        <v>4.3052999999999999</v>
      </c>
      <c r="AE182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hidden="1" outlineLevel="1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 hidden="1" outlineLevel="1" collapsed="1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 hidden="1" outlineLevel="1" collapsed="1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 hidden="1" outlineLevel="1" collapsed="1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 hidden="1" outlineLevel="1" collapsed="1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 hidden="1" outlineLevel="1" collapsed="1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 hidden="1" outlineLevel="1" collapsed="1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 hidden="1" outlineLevel="1" collapsed="1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 hidden="1" outlineLevel="1" collapsed="1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 hidden="1" outlineLevel="1" collapsed="1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 hidden="1" outlineLevel="1" collapsed="1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 hidden="1" outlineLevel="1" collapsed="1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  <row r="170" spans="1:19" collapsed="1">
      <c r="A170" s="8">
        <v>45383</v>
      </c>
      <c r="B170" s="45">
        <v>35.310899999999997</v>
      </c>
      <c r="C170" s="45">
        <v>35.193399999999997</v>
      </c>
      <c r="D170" s="45">
        <v>35.3247</v>
      </c>
      <c r="E170" s="45">
        <v>35.644599999999997</v>
      </c>
      <c r="F170" s="45">
        <v>34.861899999999999</v>
      </c>
      <c r="G170" s="45">
        <v>27.530100000000001</v>
      </c>
      <c r="H170" s="45">
        <v>35.456299999999999</v>
      </c>
      <c r="I170" s="45">
        <v>35.186399999999999</v>
      </c>
      <c r="J170" s="45">
        <v>35.488300000000002</v>
      </c>
      <c r="K170" s="45">
        <v>35.846800000000002</v>
      </c>
      <c r="L170" s="45">
        <v>34.861899999999999</v>
      </c>
      <c r="M170" s="45">
        <v>27.530100000000001</v>
      </c>
      <c r="N170" s="45">
        <v>6.6776999999999997</v>
      </c>
      <c r="O170" s="45">
        <v>43.131799999999998</v>
      </c>
      <c r="P170" s="45">
        <v>6</v>
      </c>
      <c r="Q170" s="45">
        <v>6</v>
      </c>
      <c r="R170" s="45">
        <v>0</v>
      </c>
      <c r="S170" s="45" t="s">
        <v>126</v>
      </c>
    </row>
    <row r="171" spans="1:19">
      <c r="A171" s="8">
        <v>45413</v>
      </c>
      <c r="B171" s="45">
        <v>35.672199999999997</v>
      </c>
      <c r="C171" s="45">
        <v>35.2057</v>
      </c>
      <c r="D171" s="45">
        <v>35.7254</v>
      </c>
      <c r="E171" s="45">
        <v>35.659199999999998</v>
      </c>
      <c r="F171" s="45">
        <v>37.080399999999997</v>
      </c>
      <c r="G171" s="45">
        <v>28.428999999999998</v>
      </c>
      <c r="H171" s="45">
        <v>35.675899999999999</v>
      </c>
      <c r="I171" s="45">
        <v>35.198399999999999</v>
      </c>
      <c r="J171" s="45">
        <v>35.7303</v>
      </c>
      <c r="K171" s="45">
        <v>35.659199999999998</v>
      </c>
      <c r="L171" s="45">
        <v>37.080399999999997</v>
      </c>
      <c r="M171" s="45">
        <v>28.590199999999999</v>
      </c>
      <c r="N171" s="45">
        <v>19.541</v>
      </c>
      <c r="O171" s="45">
        <v>44.295099999999998</v>
      </c>
      <c r="P171" s="45">
        <v>5.5011999999999999</v>
      </c>
      <c r="Q171" s="45">
        <v>52</v>
      </c>
      <c r="R171" s="45">
        <v>0</v>
      </c>
      <c r="S171" s="45">
        <v>5.5</v>
      </c>
    </row>
    <row r="172" spans="1:19">
      <c r="A172" s="8">
        <v>45444</v>
      </c>
      <c r="B172" s="45">
        <v>34.263300000000001</v>
      </c>
      <c r="C172" s="45">
        <v>35.300800000000002</v>
      </c>
      <c r="D172" s="45">
        <v>34.151699999999998</v>
      </c>
      <c r="E172" s="45">
        <v>34.088799999999999</v>
      </c>
      <c r="F172" s="45">
        <v>35.307600000000001</v>
      </c>
      <c r="G172" s="45">
        <v>28.197800000000001</v>
      </c>
      <c r="H172" s="45">
        <v>34.2883</v>
      </c>
      <c r="I172" s="45">
        <v>35.279200000000003</v>
      </c>
      <c r="J172" s="45">
        <v>34.181800000000003</v>
      </c>
      <c r="K172" s="45">
        <v>34.125300000000003</v>
      </c>
      <c r="L172" s="45">
        <v>35.307600000000001</v>
      </c>
      <c r="M172" s="45">
        <v>28.197800000000001</v>
      </c>
      <c r="N172" s="45">
        <v>12.289099999999999</v>
      </c>
      <c r="O172" s="45">
        <v>47.382100000000001</v>
      </c>
      <c r="P172" s="45">
        <v>6</v>
      </c>
      <c r="Q172" s="45">
        <v>6</v>
      </c>
      <c r="R172" s="45">
        <v>0</v>
      </c>
      <c r="S172" s="45">
        <v>0</v>
      </c>
    </row>
    <row r="173" spans="1:19">
      <c r="A173" s="8">
        <v>45474</v>
      </c>
      <c r="B173" s="45">
        <v>34.116</v>
      </c>
      <c r="C173" s="45">
        <v>35.063200000000002</v>
      </c>
      <c r="D173" s="45">
        <v>34.006500000000003</v>
      </c>
      <c r="E173" s="45">
        <v>33.747599999999998</v>
      </c>
      <c r="F173" s="45">
        <v>35.889499999999998</v>
      </c>
      <c r="G173" s="45">
        <v>30.5352</v>
      </c>
      <c r="H173" s="45">
        <v>34.283000000000001</v>
      </c>
      <c r="I173" s="45">
        <v>35.049799999999998</v>
      </c>
      <c r="J173" s="45">
        <v>34.193899999999999</v>
      </c>
      <c r="K173" s="45">
        <v>33.971800000000002</v>
      </c>
      <c r="L173" s="45">
        <v>35.889499999999998</v>
      </c>
      <c r="M173" s="45">
        <v>30.5352</v>
      </c>
      <c r="N173" s="45">
        <v>6.9531000000000001</v>
      </c>
      <c r="O173" s="45">
        <v>44.027700000000003</v>
      </c>
      <c r="P173" s="45">
        <v>5.9859999999999998</v>
      </c>
      <c r="Q173" s="45">
        <v>5.9859999999999998</v>
      </c>
      <c r="R173" s="45">
        <v>0</v>
      </c>
      <c r="S173" s="45">
        <v>0</v>
      </c>
    </row>
    <row r="174" spans="1:19">
      <c r="A174" s="8">
        <v>45505</v>
      </c>
      <c r="B174" s="45">
        <v>34.414700000000003</v>
      </c>
      <c r="C174" s="45">
        <v>35.077300000000001</v>
      </c>
      <c r="D174" s="45">
        <v>34.340000000000003</v>
      </c>
      <c r="E174" s="45">
        <v>34.782699999999998</v>
      </c>
      <c r="F174" s="45">
        <v>33.074100000000001</v>
      </c>
      <c r="G174" s="45">
        <v>27.0398</v>
      </c>
      <c r="H174" s="45">
        <v>34.432600000000001</v>
      </c>
      <c r="I174" s="45">
        <v>35.073999999999998</v>
      </c>
      <c r="J174" s="45">
        <v>34.360300000000002</v>
      </c>
      <c r="K174" s="45">
        <v>34.807699999999997</v>
      </c>
      <c r="L174" s="45">
        <v>33.074100000000001</v>
      </c>
      <c r="M174" s="45">
        <v>27.0398</v>
      </c>
      <c r="N174" s="45">
        <v>9.1044</v>
      </c>
      <c r="O174" s="45">
        <v>40.3566</v>
      </c>
      <c r="P174" s="45">
        <v>6</v>
      </c>
      <c r="Q174" s="45">
        <v>6</v>
      </c>
      <c r="R174" s="45">
        <v>0</v>
      </c>
      <c r="S174" s="45" t="s">
        <v>126</v>
      </c>
    </row>
    <row r="175" spans="1:19">
      <c r="A175" s="8">
        <v>45536</v>
      </c>
      <c r="B175" s="45">
        <v>34.334000000000003</v>
      </c>
      <c r="C175" s="45">
        <v>36.200299999999999</v>
      </c>
      <c r="D175" s="45">
        <v>34.136699999999998</v>
      </c>
      <c r="E175" s="45">
        <v>34.268599999999999</v>
      </c>
      <c r="F175" s="45">
        <v>33.923699999999997</v>
      </c>
      <c r="G175" s="45">
        <v>30.167999999999999</v>
      </c>
      <c r="H175" s="45">
        <v>34.427500000000002</v>
      </c>
      <c r="I175" s="45">
        <v>36.194899999999997</v>
      </c>
      <c r="J175" s="45">
        <v>34.240099999999998</v>
      </c>
      <c r="K175" s="45">
        <v>34.3932</v>
      </c>
      <c r="L175" s="45">
        <v>33.923699999999997</v>
      </c>
      <c r="M175" s="45">
        <v>30.167999999999999</v>
      </c>
      <c r="N175" s="45">
        <v>6.6668000000000003</v>
      </c>
      <c r="O175" s="45">
        <v>45.319800000000001</v>
      </c>
      <c r="P175" s="45">
        <v>6</v>
      </c>
      <c r="Q175" s="45">
        <v>6</v>
      </c>
      <c r="R175" s="45">
        <v>0</v>
      </c>
      <c r="S175" s="45">
        <v>0</v>
      </c>
    </row>
    <row r="176" spans="1:19">
      <c r="A176" s="8">
        <v>45566</v>
      </c>
      <c r="B176" s="45">
        <v>34.304600000000001</v>
      </c>
      <c r="C176" s="45">
        <v>35.491199999999999</v>
      </c>
      <c r="D176" s="45">
        <v>34.172199999999997</v>
      </c>
      <c r="E176" s="45">
        <v>34.65</v>
      </c>
      <c r="F176" s="45">
        <v>32.058300000000003</v>
      </c>
      <c r="G176" s="45">
        <v>29.528300000000002</v>
      </c>
      <c r="H176" s="45">
        <v>34.371899999999997</v>
      </c>
      <c r="I176" s="45">
        <v>35.504399999999997</v>
      </c>
      <c r="J176" s="45">
        <v>34.2453</v>
      </c>
      <c r="K176" s="45">
        <v>34.738900000000001</v>
      </c>
      <c r="L176" s="45">
        <v>32.058300000000003</v>
      </c>
      <c r="M176" s="45">
        <v>29.528300000000002</v>
      </c>
      <c r="N176" s="45">
        <v>6.2526999999999999</v>
      </c>
      <c r="O176" s="45">
        <v>20.543700000000001</v>
      </c>
      <c r="P176" s="45">
        <v>5.7027999999999999</v>
      </c>
      <c r="Q176" s="45">
        <v>5.7027999999999999</v>
      </c>
      <c r="R176" s="45">
        <v>0</v>
      </c>
      <c r="S176" s="45">
        <v>0</v>
      </c>
    </row>
    <row r="177" spans="1:19">
      <c r="A177" s="8">
        <v>45597</v>
      </c>
      <c r="B177" s="45">
        <v>33.837499999999999</v>
      </c>
      <c r="C177" s="45">
        <v>36.680100000000003</v>
      </c>
      <c r="D177" s="45">
        <v>33.558999999999997</v>
      </c>
      <c r="E177" s="45">
        <v>33.984400000000001</v>
      </c>
      <c r="F177" s="45">
        <v>31.7941</v>
      </c>
      <c r="G177" s="45">
        <v>28.795400000000001</v>
      </c>
      <c r="H177" s="45">
        <v>33.881900000000002</v>
      </c>
      <c r="I177" s="45">
        <v>36.671300000000002</v>
      </c>
      <c r="J177" s="45">
        <v>33.608600000000003</v>
      </c>
      <c r="K177" s="45">
        <v>34.044600000000003</v>
      </c>
      <c r="L177" s="45">
        <v>31.7941</v>
      </c>
      <c r="M177" s="45">
        <v>28.795400000000001</v>
      </c>
      <c r="N177" s="45">
        <v>8.5954999999999995</v>
      </c>
      <c r="O177" s="45">
        <v>43.029400000000003</v>
      </c>
      <c r="P177" s="45">
        <v>5.9997999999999996</v>
      </c>
      <c r="Q177" s="45">
        <v>5.9997999999999996</v>
      </c>
      <c r="R177" s="45">
        <v>0</v>
      </c>
      <c r="S177" s="45">
        <v>0</v>
      </c>
    </row>
    <row r="178" spans="1:19">
      <c r="A178" s="8">
        <v>45627</v>
      </c>
      <c r="B178" s="45">
        <v>34.072200000000002</v>
      </c>
      <c r="C178" s="45">
        <v>36.649000000000001</v>
      </c>
      <c r="D178" s="45">
        <v>33.817799999999998</v>
      </c>
      <c r="E178" s="45">
        <v>33.690600000000003</v>
      </c>
      <c r="F178" s="45">
        <v>34.341200000000001</v>
      </c>
      <c r="G178" s="45">
        <v>35.915599999999998</v>
      </c>
      <c r="H178" s="45">
        <v>34.160299999999999</v>
      </c>
      <c r="I178" s="45">
        <v>36.640500000000003</v>
      </c>
      <c r="J178" s="45">
        <v>33.914700000000003</v>
      </c>
      <c r="K178" s="45">
        <v>33.805500000000002</v>
      </c>
      <c r="L178" s="45">
        <v>34.341200000000001</v>
      </c>
      <c r="M178" s="45">
        <v>35.915599999999998</v>
      </c>
      <c r="N178" s="45">
        <v>10.2796</v>
      </c>
      <c r="O178" s="45">
        <v>45.422699999999999</v>
      </c>
      <c r="P178" s="45">
        <v>9.4350000000000005</v>
      </c>
      <c r="Q178" s="45">
        <v>9.4350000000000005</v>
      </c>
      <c r="R178" s="45">
        <v>0</v>
      </c>
      <c r="S178" s="45">
        <v>0</v>
      </c>
    </row>
    <row r="179" spans="1:19">
      <c r="A179" s="8">
        <v>45658</v>
      </c>
      <c r="B179" s="45">
        <v>34.886499999999998</v>
      </c>
      <c r="C179" s="45">
        <v>35.152700000000003</v>
      </c>
      <c r="D179" s="45">
        <v>34.856900000000003</v>
      </c>
      <c r="E179" s="45">
        <v>35.088900000000002</v>
      </c>
      <c r="F179" s="45">
        <v>34.575200000000002</v>
      </c>
      <c r="G179" s="45">
        <v>28.1143</v>
      </c>
      <c r="H179" s="45">
        <v>34.998699999999999</v>
      </c>
      <c r="I179" s="45">
        <v>35.1389</v>
      </c>
      <c r="J179" s="45">
        <v>34.9831</v>
      </c>
      <c r="K179" s="45">
        <v>35.241500000000002</v>
      </c>
      <c r="L179" s="45">
        <v>34.575200000000002</v>
      </c>
      <c r="M179" s="45">
        <v>28.1143</v>
      </c>
      <c r="N179" s="45">
        <v>7.3390000000000004</v>
      </c>
      <c r="O179" s="45">
        <v>45.095500000000001</v>
      </c>
      <c r="P179" s="45">
        <v>6</v>
      </c>
      <c r="Q179" s="45">
        <v>6</v>
      </c>
      <c r="R179" s="45">
        <v>0</v>
      </c>
      <c r="S179" s="45">
        <v>0</v>
      </c>
    </row>
    <row r="180" spans="1:19">
      <c r="A180" s="8">
        <v>45689</v>
      </c>
      <c r="B180" s="45">
        <v>34.723999999999997</v>
      </c>
      <c r="C180" s="45">
        <v>34.972900000000003</v>
      </c>
      <c r="D180" s="45">
        <v>34.6967</v>
      </c>
      <c r="E180" s="45">
        <v>34.584699999999998</v>
      </c>
      <c r="F180" s="45">
        <v>36.2136</v>
      </c>
      <c r="G180" s="45">
        <v>28.255500000000001</v>
      </c>
      <c r="H180" s="45">
        <v>35.074399999999997</v>
      </c>
      <c r="I180" s="45">
        <v>34.991500000000002</v>
      </c>
      <c r="J180" s="45">
        <v>35.083599999999997</v>
      </c>
      <c r="K180" s="45">
        <v>35.047499999999999</v>
      </c>
      <c r="L180" s="45">
        <v>36.2136</v>
      </c>
      <c r="M180" s="45">
        <v>28.255500000000001</v>
      </c>
      <c r="N180" s="45">
        <v>6.1723999999999997</v>
      </c>
      <c r="O180" s="45">
        <v>21.425599999999999</v>
      </c>
      <c r="P180" s="45">
        <v>6</v>
      </c>
      <c r="Q180" s="45">
        <v>6</v>
      </c>
      <c r="R180" s="45">
        <v>0</v>
      </c>
      <c r="S180" s="45">
        <v>0</v>
      </c>
    </row>
    <row r="181" spans="1:19">
      <c r="A181" s="8">
        <v>45717</v>
      </c>
      <c r="B181" s="45">
        <v>35.129300000000001</v>
      </c>
      <c r="C181" s="45">
        <v>35.481000000000002</v>
      </c>
      <c r="D181" s="45">
        <v>35.091799999999999</v>
      </c>
      <c r="E181" s="45">
        <v>35.3446</v>
      </c>
      <c r="F181" s="45">
        <v>33.9176</v>
      </c>
      <c r="G181" s="45">
        <v>32.596200000000003</v>
      </c>
      <c r="H181" s="45">
        <v>35.296399999999998</v>
      </c>
      <c r="I181" s="45">
        <v>35.478299999999997</v>
      </c>
      <c r="J181" s="45">
        <v>35.276899999999998</v>
      </c>
      <c r="K181" s="45">
        <v>35.567500000000003</v>
      </c>
      <c r="L181" s="45">
        <v>33.9176</v>
      </c>
      <c r="M181" s="45">
        <v>32.596200000000003</v>
      </c>
      <c r="N181" s="45">
        <v>6.6077000000000004</v>
      </c>
      <c r="O181" s="45">
        <v>37.813000000000002</v>
      </c>
      <c r="P181" s="45">
        <v>6</v>
      </c>
      <c r="Q181" s="45">
        <v>6</v>
      </c>
      <c r="R181" s="45">
        <v>0</v>
      </c>
      <c r="S181" s="45">
        <v>0</v>
      </c>
    </row>
    <row r="182" spans="1:19">
      <c r="A182" s="8">
        <v>45748</v>
      </c>
      <c r="B182" s="45">
        <v>34.646900000000002</v>
      </c>
      <c r="C182" s="45">
        <v>34.546799999999998</v>
      </c>
      <c r="D182" s="45">
        <v>34.658299999999997</v>
      </c>
      <c r="E182" s="45">
        <v>35.186100000000003</v>
      </c>
      <c r="F182" s="45">
        <v>32.617199999999997</v>
      </c>
      <c r="G182" s="45">
        <v>29.065799999999999</v>
      </c>
      <c r="H182" s="45">
        <v>34.752400000000002</v>
      </c>
      <c r="I182" s="45">
        <v>34.560299999999998</v>
      </c>
      <c r="J182" s="45">
        <v>34.774299999999997</v>
      </c>
      <c r="K182" s="45">
        <v>35.325600000000001</v>
      </c>
      <c r="L182" s="45">
        <v>32.617199999999997</v>
      </c>
      <c r="M182" s="45">
        <v>29.158899999999999</v>
      </c>
      <c r="N182" s="45">
        <v>7.1380999999999997</v>
      </c>
      <c r="O182" s="45">
        <v>26.3429</v>
      </c>
      <c r="P182" s="45">
        <v>6.2573999999999996</v>
      </c>
      <c r="Q182" s="45">
        <v>6</v>
      </c>
      <c r="R182" s="45">
        <v>0</v>
      </c>
      <c r="S182" s="45">
        <v>13.58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12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3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 hidden="1" outlineLevel="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 hidden="1" outlineLevel="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 hidden="1" outlineLevel="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 hidden="1" outlineLevel="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 hidden="1" outlineLevel="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 hidden="1" outlineLevel="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 hidden="1" outlineLevel="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 hidden="1" outlineLevel="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 hidden="1" outlineLevel="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 hidden="1" outlineLevel="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 hidden="1" outlineLevel="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 hidden="1" outlineLevel="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 hidden="1" outlineLevel="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  <row r="170" spans="1:21">
      <c r="A170" s="8">
        <v>45383</v>
      </c>
      <c r="B170" s="45">
        <v>18.0928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18.092834654597784</v>
      </c>
    </row>
    <row r="171" spans="1:21">
      <c r="A171" s="8">
        <v>45413</v>
      </c>
      <c r="B171" s="45">
        <v>17.135400000000001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17.135375780847344</v>
      </c>
    </row>
    <row r="172" spans="1:21">
      <c r="A172" s="8">
        <v>45444</v>
      </c>
      <c r="B172" s="45">
        <v>16.761600000000001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16.761565989425915</v>
      </c>
    </row>
    <row r="173" spans="1:21">
      <c r="A173" s="8">
        <v>45474</v>
      </c>
      <c r="B173" s="45">
        <v>17.561199999999999</v>
      </c>
      <c r="C173" s="45">
        <v>7.2510000000000003</v>
      </c>
      <c r="D173" s="45">
        <v>0</v>
      </c>
      <c r="E173" s="45">
        <v>7.2510000000000003</v>
      </c>
      <c r="F173" s="45">
        <v>0</v>
      </c>
      <c r="G173" s="45">
        <v>7.2510000000000003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7.2510000000000003</v>
      </c>
      <c r="P173" s="45">
        <v>0</v>
      </c>
      <c r="Q173" s="45">
        <v>7.2510000000000003</v>
      </c>
      <c r="R173" s="45">
        <v>0</v>
      </c>
      <c r="S173" s="45">
        <v>7.2510000000000003</v>
      </c>
      <c r="T173" s="45">
        <v>0</v>
      </c>
      <c r="U173" s="45">
        <v>17.571296734569437</v>
      </c>
    </row>
    <row r="174" spans="1:21">
      <c r="A174" s="8">
        <v>45505</v>
      </c>
      <c r="B174" s="45">
        <v>16.008700000000001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16.008631424777381</v>
      </c>
    </row>
    <row r="175" spans="1:21">
      <c r="A175" s="8">
        <v>45536</v>
      </c>
      <c r="B175" s="45">
        <v>15.0562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15.056154293460866</v>
      </c>
    </row>
    <row r="176" spans="1:21">
      <c r="A176" s="8">
        <v>45566</v>
      </c>
      <c r="B176" s="45">
        <v>16.441400000000002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16.441384389785654</v>
      </c>
    </row>
    <row r="177" spans="1:21">
      <c r="A177" s="8">
        <v>45597</v>
      </c>
      <c r="B177" s="45">
        <v>14.6998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14.699720071715097</v>
      </c>
    </row>
    <row r="178" spans="1:21">
      <c r="A178" s="8">
        <v>45627</v>
      </c>
      <c r="B178" s="45">
        <v>15.5542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15.554246448072963</v>
      </c>
    </row>
    <row r="179" spans="1:21">
      <c r="A179" s="8">
        <v>45658</v>
      </c>
      <c r="B179" s="45">
        <v>16.4937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16.493695900930362</v>
      </c>
    </row>
    <row r="180" spans="1:21">
      <c r="A180" s="8">
        <v>45689</v>
      </c>
      <c r="B180" s="45">
        <v>15.169499999999999</v>
      </c>
      <c r="C180" s="45">
        <v>12</v>
      </c>
      <c r="D180" s="45">
        <v>0</v>
      </c>
      <c r="E180" s="45">
        <v>12</v>
      </c>
      <c r="F180" s="45">
        <v>0</v>
      </c>
      <c r="G180" s="45">
        <v>12</v>
      </c>
      <c r="H180" s="45">
        <v>0</v>
      </c>
      <c r="I180" s="45">
        <v>12</v>
      </c>
      <c r="J180" s="45">
        <v>0</v>
      </c>
      <c r="K180" s="45">
        <v>12</v>
      </c>
      <c r="L180" s="45">
        <v>0</v>
      </c>
      <c r="M180" s="45">
        <v>12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15.17541002241121</v>
      </c>
    </row>
    <row r="181" spans="1:21">
      <c r="A181" s="8">
        <v>45717</v>
      </c>
      <c r="B181" s="45">
        <v>15.442500000000001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15.442494076581989</v>
      </c>
    </row>
    <row r="182" spans="1:21">
      <c r="A182" s="8">
        <v>45748</v>
      </c>
      <c r="B182" s="45">
        <v>16.722799999999999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16.722819804173479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12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3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4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 hidden="1" outlineLevel="1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 hidden="1" outlineLevel="1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 hidden="1" outlineLevel="1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 hidden="1" outlineLevel="1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 hidden="1" outlineLevel="1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 hidden="1" outlineLevel="1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 hidden="1" outlineLevel="1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 hidden="1" outlineLevel="1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 hidden="1" outlineLevel="1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 hidden="1" outlineLevel="1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 hidden="1" outlineLevel="1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 hidden="1" outlineLevel="1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 hidden="1" outlineLevel="1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  <row r="170" spans="1:39">
      <c r="A170" s="8">
        <v>45383</v>
      </c>
      <c r="B170" s="45">
        <v>35.310899999999997</v>
      </c>
      <c r="C170" s="45">
        <v>36.521099999999997</v>
      </c>
      <c r="D170" s="45">
        <v>39.2958</v>
      </c>
      <c r="E170" s="45">
        <v>36.254600000000003</v>
      </c>
      <c r="F170" s="45">
        <v>36.187100000000001</v>
      </c>
      <c r="G170" s="45">
        <v>36.425699999999999</v>
      </c>
      <c r="H170" s="45">
        <v>38.282299999999999</v>
      </c>
      <c r="I170" s="45">
        <v>36.520400000000002</v>
      </c>
      <c r="J170" s="45">
        <v>39.291400000000003</v>
      </c>
      <c r="K170" s="45">
        <v>36.254600000000003</v>
      </c>
      <c r="L170" s="45">
        <v>36.187100000000001</v>
      </c>
      <c r="M170" s="45">
        <v>36.425699999999999</v>
      </c>
      <c r="N170" s="45">
        <v>38.282299999999999</v>
      </c>
      <c r="O170" s="45">
        <v>43.131799999999998</v>
      </c>
      <c r="P170" s="45">
        <v>43.131799999999998</v>
      </c>
      <c r="Q170" s="45">
        <v>0</v>
      </c>
      <c r="R170" s="45">
        <v>0</v>
      </c>
      <c r="S170" s="45" t="s">
        <v>126</v>
      </c>
      <c r="T170" s="45" t="s">
        <v>126</v>
      </c>
      <c r="U170" s="45">
        <v>10.349399999999999</v>
      </c>
      <c r="V170" s="45">
        <v>0</v>
      </c>
      <c r="W170" s="45">
        <v>10.349399999999999</v>
      </c>
      <c r="X170" s="45">
        <v>0</v>
      </c>
      <c r="Y170" s="45">
        <v>20.95</v>
      </c>
      <c r="Z170" s="45">
        <v>10.1937</v>
      </c>
      <c r="AA170" s="45">
        <v>10.349399999999999</v>
      </c>
      <c r="AB170" s="45">
        <v>0</v>
      </c>
      <c r="AC170" s="45">
        <v>10.349399999999999</v>
      </c>
      <c r="AD170" s="45">
        <v>0</v>
      </c>
      <c r="AE170" s="45">
        <v>20.95</v>
      </c>
      <c r="AF170" s="45">
        <v>10.1937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126</v>
      </c>
      <c r="AL170" s="45" t="s">
        <v>126</v>
      </c>
      <c r="AM170" s="45">
        <v>21.271999999999998</v>
      </c>
    </row>
    <row r="171" spans="1:39">
      <c r="A171" s="8">
        <v>45413</v>
      </c>
      <c r="B171" s="45">
        <v>35.672199999999997</v>
      </c>
      <c r="C171" s="45">
        <v>36.553600000000003</v>
      </c>
      <c r="D171" s="45">
        <v>39.482500000000002</v>
      </c>
      <c r="E171" s="45">
        <v>36.287999999999997</v>
      </c>
      <c r="F171" s="45">
        <v>35.849699999999999</v>
      </c>
      <c r="G171" s="45">
        <v>38.454500000000003</v>
      </c>
      <c r="H171" s="45">
        <v>38.015099999999997</v>
      </c>
      <c r="I171" s="45">
        <v>36.552900000000001</v>
      </c>
      <c r="J171" s="45">
        <v>39.477499999999999</v>
      </c>
      <c r="K171" s="45">
        <v>36.287999999999997</v>
      </c>
      <c r="L171" s="45">
        <v>35.849699999999999</v>
      </c>
      <c r="M171" s="45">
        <v>38.454500000000003</v>
      </c>
      <c r="N171" s="45">
        <v>38.015099999999997</v>
      </c>
      <c r="O171" s="45">
        <v>44.295400000000001</v>
      </c>
      <c r="P171" s="45">
        <v>44.295099999999998</v>
      </c>
      <c r="Q171" s="45">
        <v>52</v>
      </c>
      <c r="R171" s="45">
        <v>52</v>
      </c>
      <c r="S171" s="45" t="s">
        <v>126</v>
      </c>
      <c r="T171" s="45">
        <v>0</v>
      </c>
      <c r="U171" s="45">
        <v>8.4255999999999993</v>
      </c>
      <c r="V171" s="45">
        <v>0</v>
      </c>
      <c r="W171" s="45">
        <v>8.4255999999999993</v>
      </c>
      <c r="X171" s="45">
        <v>0</v>
      </c>
      <c r="Y171" s="45">
        <v>0</v>
      </c>
      <c r="Z171" s="45">
        <v>8.4255999999999993</v>
      </c>
      <c r="AA171" s="45">
        <v>8.49</v>
      </c>
      <c r="AB171" s="45">
        <v>0</v>
      </c>
      <c r="AC171" s="45">
        <v>8.49</v>
      </c>
      <c r="AD171" s="45">
        <v>0</v>
      </c>
      <c r="AE171" s="45">
        <v>0</v>
      </c>
      <c r="AF171" s="45">
        <v>8.49</v>
      </c>
      <c r="AG171" s="45">
        <v>5.5</v>
      </c>
      <c r="AH171" s="45">
        <v>0</v>
      </c>
      <c r="AI171" s="45">
        <v>5.5</v>
      </c>
      <c r="AJ171" s="45">
        <v>0</v>
      </c>
      <c r="AK171" s="45" t="s">
        <v>126</v>
      </c>
      <c r="AL171" s="45">
        <v>5.5</v>
      </c>
      <c r="AM171" s="45">
        <v>20.827000000000002</v>
      </c>
    </row>
    <row r="172" spans="1:39">
      <c r="A172" s="8">
        <v>45444</v>
      </c>
      <c r="B172" s="45">
        <v>34.263300000000001</v>
      </c>
      <c r="C172" s="45">
        <v>35.106999999999999</v>
      </c>
      <c r="D172" s="45">
        <v>39.541699999999999</v>
      </c>
      <c r="E172" s="45">
        <v>34.738300000000002</v>
      </c>
      <c r="F172" s="45">
        <v>34.426200000000001</v>
      </c>
      <c r="G172" s="45">
        <v>36.1706</v>
      </c>
      <c r="H172" s="45">
        <v>37.801499999999997</v>
      </c>
      <c r="I172" s="45">
        <v>35.104799999999997</v>
      </c>
      <c r="J172" s="45">
        <v>39.523000000000003</v>
      </c>
      <c r="K172" s="45">
        <v>34.738300000000002</v>
      </c>
      <c r="L172" s="45">
        <v>34.426200000000001</v>
      </c>
      <c r="M172" s="45">
        <v>36.1706</v>
      </c>
      <c r="N172" s="45">
        <v>37.801499999999997</v>
      </c>
      <c r="O172" s="45">
        <v>47.382100000000001</v>
      </c>
      <c r="P172" s="45">
        <v>47.382100000000001</v>
      </c>
      <c r="Q172" s="45">
        <v>0</v>
      </c>
      <c r="R172" s="45">
        <v>0</v>
      </c>
      <c r="S172" s="45" t="s">
        <v>126</v>
      </c>
      <c r="T172" s="45" t="s">
        <v>126</v>
      </c>
      <c r="U172" s="45">
        <v>8.4651999999999994</v>
      </c>
      <c r="V172" s="45">
        <v>0</v>
      </c>
      <c r="W172" s="45">
        <v>8.4651999999999994</v>
      </c>
      <c r="X172" s="45">
        <v>0</v>
      </c>
      <c r="Y172" s="45">
        <v>0</v>
      </c>
      <c r="Z172" s="45">
        <v>8.4651999999999994</v>
      </c>
      <c r="AA172" s="45">
        <v>8.4651999999999994</v>
      </c>
      <c r="AB172" s="45">
        <v>0</v>
      </c>
      <c r="AC172" s="45">
        <v>8.4651999999999994</v>
      </c>
      <c r="AD172" s="45">
        <v>0</v>
      </c>
      <c r="AE172" s="45">
        <v>0</v>
      </c>
      <c r="AF172" s="45">
        <v>8.4651999999999994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126</v>
      </c>
      <c r="AL172" s="45" t="s">
        <v>126</v>
      </c>
      <c r="AM172" s="45">
        <v>21.098700000000001</v>
      </c>
    </row>
    <row r="173" spans="1:39">
      <c r="A173" s="8">
        <v>45474</v>
      </c>
      <c r="B173" s="45">
        <v>34.116</v>
      </c>
      <c r="C173" s="45">
        <v>35.275100000000002</v>
      </c>
      <c r="D173" s="45">
        <v>40.077300000000001</v>
      </c>
      <c r="E173" s="45">
        <v>34.855600000000003</v>
      </c>
      <c r="F173" s="45">
        <v>34.325699999999998</v>
      </c>
      <c r="G173" s="45">
        <v>37.630800000000001</v>
      </c>
      <c r="H173" s="45">
        <v>38.506399999999999</v>
      </c>
      <c r="I173" s="45">
        <v>35.2742</v>
      </c>
      <c r="J173" s="45">
        <v>40.069099999999999</v>
      </c>
      <c r="K173" s="45">
        <v>34.856200000000001</v>
      </c>
      <c r="L173" s="45">
        <v>34.3264</v>
      </c>
      <c r="M173" s="45">
        <v>37.630800000000001</v>
      </c>
      <c r="N173" s="45">
        <v>38.506399999999999</v>
      </c>
      <c r="O173" s="45">
        <v>40.402500000000003</v>
      </c>
      <c r="P173" s="45">
        <v>44.027700000000003</v>
      </c>
      <c r="Q173" s="45">
        <v>0</v>
      </c>
      <c r="R173" s="45">
        <v>0</v>
      </c>
      <c r="S173" s="45" t="s">
        <v>126</v>
      </c>
      <c r="T173" s="45" t="s">
        <v>126</v>
      </c>
      <c r="U173" s="45">
        <v>9.7329000000000008</v>
      </c>
      <c r="V173" s="45">
        <v>0</v>
      </c>
      <c r="W173" s="45">
        <v>9.7329000000000008</v>
      </c>
      <c r="X173" s="45">
        <v>0</v>
      </c>
      <c r="Y173" s="45">
        <v>20.37</v>
      </c>
      <c r="Z173" s="45">
        <v>9.4977</v>
      </c>
      <c r="AA173" s="45">
        <v>9.7329000000000008</v>
      </c>
      <c r="AB173" s="45">
        <v>0</v>
      </c>
      <c r="AC173" s="45">
        <v>9.7329000000000008</v>
      </c>
      <c r="AD173" s="45">
        <v>0</v>
      </c>
      <c r="AE173" s="45">
        <v>20.37</v>
      </c>
      <c r="AF173" s="45">
        <v>9.4977</v>
      </c>
      <c r="AG173" s="45">
        <v>0</v>
      </c>
      <c r="AH173" s="45">
        <v>0</v>
      </c>
      <c r="AI173" s="45">
        <v>0</v>
      </c>
      <c r="AJ173" s="45">
        <v>0</v>
      </c>
      <c r="AK173" s="45" t="s">
        <v>126</v>
      </c>
      <c r="AL173" s="45" t="s">
        <v>126</v>
      </c>
      <c r="AM173" s="45">
        <v>20.2776</v>
      </c>
    </row>
    <row r="174" spans="1:39">
      <c r="A174" s="8">
        <v>45505</v>
      </c>
      <c r="B174" s="45">
        <v>34.414700000000003</v>
      </c>
      <c r="C174" s="45">
        <v>35.2149</v>
      </c>
      <c r="D174" s="45">
        <v>40.712699999999998</v>
      </c>
      <c r="E174" s="45">
        <v>34.777200000000001</v>
      </c>
      <c r="F174" s="45">
        <v>34.878999999999998</v>
      </c>
      <c r="G174" s="45">
        <v>34.008699999999997</v>
      </c>
      <c r="H174" s="45">
        <v>36.283000000000001</v>
      </c>
      <c r="I174" s="45">
        <v>35.214500000000001</v>
      </c>
      <c r="J174" s="45">
        <v>40.713000000000001</v>
      </c>
      <c r="K174" s="45">
        <v>34.777200000000001</v>
      </c>
      <c r="L174" s="45">
        <v>34.878999999999998</v>
      </c>
      <c r="M174" s="45">
        <v>34.008699999999997</v>
      </c>
      <c r="N174" s="45">
        <v>36.283000000000001</v>
      </c>
      <c r="O174" s="45">
        <v>40.3566</v>
      </c>
      <c r="P174" s="45">
        <v>40.3566</v>
      </c>
      <c r="Q174" s="45">
        <v>0</v>
      </c>
      <c r="R174" s="45">
        <v>0</v>
      </c>
      <c r="S174" s="45" t="s">
        <v>126</v>
      </c>
      <c r="T174" s="45" t="s">
        <v>126</v>
      </c>
      <c r="U174" s="45">
        <v>9.8785000000000007</v>
      </c>
      <c r="V174" s="45">
        <v>0</v>
      </c>
      <c r="W174" s="45">
        <v>9.8785000000000007</v>
      </c>
      <c r="X174" s="45">
        <v>0</v>
      </c>
      <c r="Y174" s="45">
        <v>17.2698</v>
      </c>
      <c r="Z174" s="45">
        <v>9.8766999999999996</v>
      </c>
      <c r="AA174" s="45">
        <v>9.8785000000000007</v>
      </c>
      <c r="AB174" s="45">
        <v>0</v>
      </c>
      <c r="AC174" s="45">
        <v>9.8785000000000007</v>
      </c>
      <c r="AD174" s="45">
        <v>0</v>
      </c>
      <c r="AE174" s="45">
        <v>17.2698</v>
      </c>
      <c r="AF174" s="45">
        <v>9.8766999999999996</v>
      </c>
      <c r="AG174" s="45">
        <v>0</v>
      </c>
      <c r="AH174" s="45">
        <v>0</v>
      </c>
      <c r="AI174" s="45">
        <v>0</v>
      </c>
      <c r="AJ174" s="45">
        <v>0</v>
      </c>
      <c r="AK174" s="45" t="s">
        <v>126</v>
      </c>
      <c r="AL174" s="45" t="s">
        <v>126</v>
      </c>
      <c r="AM174" s="45">
        <v>21.949400000000001</v>
      </c>
    </row>
    <row r="175" spans="1:39">
      <c r="A175" s="8">
        <v>45536</v>
      </c>
      <c r="B175" s="45">
        <v>34.334000000000003</v>
      </c>
      <c r="C175" s="45">
        <v>35.245600000000003</v>
      </c>
      <c r="D175" s="45">
        <v>40.822699999999998</v>
      </c>
      <c r="E175" s="45">
        <v>34.793700000000001</v>
      </c>
      <c r="F175" s="45">
        <v>34.678400000000003</v>
      </c>
      <c r="G175" s="45">
        <v>35.055</v>
      </c>
      <c r="H175" s="45">
        <v>38.995600000000003</v>
      </c>
      <c r="I175" s="45">
        <v>35.244999999999997</v>
      </c>
      <c r="J175" s="45">
        <v>40.819099999999999</v>
      </c>
      <c r="K175" s="45">
        <v>34.793700000000001</v>
      </c>
      <c r="L175" s="45">
        <v>34.678400000000003</v>
      </c>
      <c r="M175" s="45">
        <v>35.055</v>
      </c>
      <c r="N175" s="45">
        <v>38.995600000000003</v>
      </c>
      <c r="O175" s="45">
        <v>45.319800000000001</v>
      </c>
      <c r="P175" s="45">
        <v>45.319800000000001</v>
      </c>
      <c r="Q175" s="45">
        <v>0</v>
      </c>
      <c r="R175" s="45">
        <v>0</v>
      </c>
      <c r="S175" s="45" t="s">
        <v>126</v>
      </c>
      <c r="T175" s="45" t="s">
        <v>126</v>
      </c>
      <c r="U175" s="45">
        <v>9.1531000000000002</v>
      </c>
      <c r="V175" s="45">
        <v>0</v>
      </c>
      <c r="W175" s="45">
        <v>9.1531000000000002</v>
      </c>
      <c r="X175" s="45">
        <v>0</v>
      </c>
      <c r="Y175" s="45">
        <v>16.902100000000001</v>
      </c>
      <c r="Z175" s="45">
        <v>8.3863000000000003</v>
      </c>
      <c r="AA175" s="45">
        <v>9.1531000000000002</v>
      </c>
      <c r="AB175" s="45">
        <v>0</v>
      </c>
      <c r="AC175" s="45">
        <v>9.1531000000000002</v>
      </c>
      <c r="AD175" s="45">
        <v>0</v>
      </c>
      <c r="AE175" s="45">
        <v>16.902100000000001</v>
      </c>
      <c r="AF175" s="45">
        <v>8.3863000000000003</v>
      </c>
      <c r="AG175" s="45">
        <v>0</v>
      </c>
      <c r="AH175" s="45">
        <v>0</v>
      </c>
      <c r="AI175" s="45">
        <v>0</v>
      </c>
      <c r="AJ175" s="45">
        <v>0</v>
      </c>
      <c r="AK175" s="45" t="s">
        <v>126</v>
      </c>
      <c r="AL175" s="45" t="s">
        <v>126</v>
      </c>
      <c r="AM175" s="45">
        <v>20.804200000000002</v>
      </c>
    </row>
    <row r="176" spans="1:39">
      <c r="A176" s="8">
        <v>45566</v>
      </c>
      <c r="B176" s="45">
        <v>34.453000000000003</v>
      </c>
      <c r="C176" s="45">
        <v>35.1965</v>
      </c>
      <c r="D176" s="45">
        <v>40.664900000000003</v>
      </c>
      <c r="E176" s="45">
        <v>34.952599999999997</v>
      </c>
      <c r="F176" s="45">
        <v>35.024099999999997</v>
      </c>
      <c r="G176" s="45">
        <v>33.542700000000004</v>
      </c>
      <c r="H176" s="45">
        <v>38.710599999999999</v>
      </c>
      <c r="I176" s="45">
        <v>35.202100000000002</v>
      </c>
      <c r="J176" s="45">
        <v>40.69</v>
      </c>
      <c r="K176" s="45">
        <v>34.957599999999999</v>
      </c>
      <c r="L176" s="45">
        <v>35.029600000000002</v>
      </c>
      <c r="M176" s="45">
        <v>33.542700000000004</v>
      </c>
      <c r="N176" s="45">
        <v>38.710599999999999</v>
      </c>
      <c r="O176" s="45">
        <v>5.7473999999999998</v>
      </c>
      <c r="P176" s="45">
        <v>20.543700000000001</v>
      </c>
      <c r="Q176" s="45">
        <v>0</v>
      </c>
      <c r="R176" s="45">
        <v>0</v>
      </c>
      <c r="S176" s="45" t="s">
        <v>126</v>
      </c>
      <c r="T176" s="45" t="s">
        <v>126</v>
      </c>
      <c r="U176" s="45">
        <v>10.5359</v>
      </c>
      <c r="V176" s="45">
        <v>0</v>
      </c>
      <c r="W176" s="45">
        <v>10.5359</v>
      </c>
      <c r="X176" s="45">
        <v>0</v>
      </c>
      <c r="Y176" s="45">
        <v>19.989999999999998</v>
      </c>
      <c r="Z176" s="45">
        <v>10.388</v>
      </c>
      <c r="AA176" s="45">
        <v>10.5359</v>
      </c>
      <c r="AB176" s="45">
        <v>0</v>
      </c>
      <c r="AC176" s="45">
        <v>10.5359</v>
      </c>
      <c r="AD176" s="45">
        <v>0</v>
      </c>
      <c r="AE176" s="45">
        <v>19.989999999999998</v>
      </c>
      <c r="AF176" s="45">
        <v>10.388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126</v>
      </c>
      <c r="AL176" s="45" t="s">
        <v>126</v>
      </c>
      <c r="AM176" s="45">
        <v>20.397500000000001</v>
      </c>
    </row>
    <row r="177" spans="1:39">
      <c r="A177" s="8">
        <v>45597</v>
      </c>
      <c r="B177" s="45">
        <v>33.901000000000003</v>
      </c>
      <c r="C177" s="45">
        <v>34.342700000000001</v>
      </c>
      <c r="D177" s="45">
        <v>40.459200000000003</v>
      </c>
      <c r="E177" s="45">
        <v>34.085999999999999</v>
      </c>
      <c r="F177" s="45">
        <v>34.179099999999998</v>
      </c>
      <c r="G177" s="45">
        <v>32.690399999999997</v>
      </c>
      <c r="H177" s="45">
        <v>36.043100000000003</v>
      </c>
      <c r="I177" s="45">
        <v>34.342100000000002</v>
      </c>
      <c r="J177" s="45">
        <v>40.454599999999999</v>
      </c>
      <c r="K177" s="45">
        <v>34.085999999999999</v>
      </c>
      <c r="L177" s="45">
        <v>34.179099999999998</v>
      </c>
      <c r="M177" s="45">
        <v>32.690399999999997</v>
      </c>
      <c r="N177" s="45">
        <v>36.043100000000003</v>
      </c>
      <c r="O177" s="45">
        <v>43.029400000000003</v>
      </c>
      <c r="P177" s="45">
        <v>43.029400000000003</v>
      </c>
      <c r="Q177" s="45">
        <v>0</v>
      </c>
      <c r="R177" s="45">
        <v>0</v>
      </c>
      <c r="S177" s="45" t="s">
        <v>126</v>
      </c>
      <c r="T177" s="45" t="s">
        <v>126</v>
      </c>
      <c r="U177" s="45">
        <v>9.3946000000000005</v>
      </c>
      <c r="V177" s="45">
        <v>0</v>
      </c>
      <c r="W177" s="45">
        <v>9.3946000000000005</v>
      </c>
      <c r="X177" s="45">
        <v>0</v>
      </c>
      <c r="Y177" s="45">
        <v>18.02</v>
      </c>
      <c r="Z177" s="45">
        <v>9.3943999999999992</v>
      </c>
      <c r="AA177" s="45">
        <v>9.3946000000000005</v>
      </c>
      <c r="AB177" s="45">
        <v>0</v>
      </c>
      <c r="AC177" s="45">
        <v>9.3946000000000005</v>
      </c>
      <c r="AD177" s="45">
        <v>0</v>
      </c>
      <c r="AE177" s="45">
        <v>18.02</v>
      </c>
      <c r="AF177" s="45">
        <v>9.3943999999999992</v>
      </c>
      <c r="AG177" s="45">
        <v>0</v>
      </c>
      <c r="AH177" s="45">
        <v>0</v>
      </c>
      <c r="AI177" s="45">
        <v>0</v>
      </c>
      <c r="AJ177" s="45">
        <v>0</v>
      </c>
      <c r="AK177" s="45" t="s">
        <v>126</v>
      </c>
      <c r="AL177" s="45" t="s">
        <v>126</v>
      </c>
      <c r="AM177" s="45">
        <v>20.982600000000001</v>
      </c>
    </row>
    <row r="178" spans="1:39">
      <c r="A178" s="8">
        <v>45627</v>
      </c>
      <c r="B178" s="45">
        <v>33.906799999999997</v>
      </c>
      <c r="C178" s="45">
        <v>34.577199999999998</v>
      </c>
      <c r="D178" s="45">
        <v>40.378399999999999</v>
      </c>
      <c r="E178" s="45">
        <v>34.326500000000003</v>
      </c>
      <c r="F178" s="45">
        <v>34.202300000000001</v>
      </c>
      <c r="G178" s="45">
        <v>35.289900000000003</v>
      </c>
      <c r="H178" s="45">
        <v>40.020400000000002</v>
      </c>
      <c r="I178" s="45">
        <v>34.576700000000002</v>
      </c>
      <c r="J178" s="45">
        <v>40.372199999999999</v>
      </c>
      <c r="K178" s="45">
        <v>34.326500000000003</v>
      </c>
      <c r="L178" s="45">
        <v>34.202300000000001</v>
      </c>
      <c r="M178" s="45">
        <v>35.289900000000003</v>
      </c>
      <c r="N178" s="45">
        <v>40.020400000000002</v>
      </c>
      <c r="O178" s="45">
        <v>45.422699999999999</v>
      </c>
      <c r="P178" s="45">
        <v>45.422699999999999</v>
      </c>
      <c r="Q178" s="45">
        <v>0</v>
      </c>
      <c r="R178" s="45">
        <v>0</v>
      </c>
      <c r="S178" s="45" t="s">
        <v>126</v>
      </c>
      <c r="T178" s="45" t="s">
        <v>126</v>
      </c>
      <c r="U178" s="45">
        <v>9.8010999999999999</v>
      </c>
      <c r="V178" s="45">
        <v>0</v>
      </c>
      <c r="W178" s="45">
        <v>9.8010999999999999</v>
      </c>
      <c r="X178" s="45">
        <v>0</v>
      </c>
      <c r="Y178" s="45">
        <v>20.02</v>
      </c>
      <c r="Z178" s="45">
        <v>9.8002000000000002</v>
      </c>
      <c r="AA178" s="45">
        <v>9.8010999999999999</v>
      </c>
      <c r="AB178" s="45">
        <v>0</v>
      </c>
      <c r="AC178" s="45">
        <v>9.8010999999999999</v>
      </c>
      <c r="AD178" s="45">
        <v>0</v>
      </c>
      <c r="AE178" s="45">
        <v>20.02</v>
      </c>
      <c r="AF178" s="45">
        <v>9.8002000000000002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126</v>
      </c>
      <c r="AL178" s="45" t="s">
        <v>126</v>
      </c>
      <c r="AM178" s="45">
        <v>18.771599999999999</v>
      </c>
    </row>
    <row r="179" spans="1:39">
      <c r="A179" s="8">
        <v>45658</v>
      </c>
      <c r="B179" s="45">
        <v>34.973300000000002</v>
      </c>
      <c r="C179" s="45">
        <v>35.7044</v>
      </c>
      <c r="D179" s="45">
        <v>40.126600000000003</v>
      </c>
      <c r="E179" s="45">
        <v>35.507300000000001</v>
      </c>
      <c r="F179" s="45">
        <v>35.3611</v>
      </c>
      <c r="G179" s="45">
        <v>37.360100000000003</v>
      </c>
      <c r="H179" s="45">
        <v>36.969799999999999</v>
      </c>
      <c r="I179" s="45">
        <v>35.703600000000002</v>
      </c>
      <c r="J179" s="45">
        <v>40.116900000000001</v>
      </c>
      <c r="K179" s="45">
        <v>35.507300000000001</v>
      </c>
      <c r="L179" s="45">
        <v>35.3611</v>
      </c>
      <c r="M179" s="45">
        <v>37.360100000000003</v>
      </c>
      <c r="N179" s="45">
        <v>36.969799999999999</v>
      </c>
      <c r="O179" s="45">
        <v>45.095500000000001</v>
      </c>
      <c r="P179" s="45">
        <v>45.095500000000001</v>
      </c>
      <c r="Q179" s="45">
        <v>0</v>
      </c>
      <c r="R179" s="45">
        <v>0</v>
      </c>
      <c r="S179" s="45" t="s">
        <v>126</v>
      </c>
      <c r="T179" s="45" t="s">
        <v>126</v>
      </c>
      <c r="U179" s="45">
        <v>11.155799999999999</v>
      </c>
      <c r="V179" s="45">
        <v>0</v>
      </c>
      <c r="W179" s="45">
        <v>11.155799999999999</v>
      </c>
      <c r="X179" s="45">
        <v>0</v>
      </c>
      <c r="Y179" s="45">
        <v>18.670000000000002</v>
      </c>
      <c r="Z179" s="45">
        <v>10.9488</v>
      </c>
      <c r="AA179" s="45">
        <v>11.155799999999999</v>
      </c>
      <c r="AB179" s="45">
        <v>0</v>
      </c>
      <c r="AC179" s="45">
        <v>11.155799999999999</v>
      </c>
      <c r="AD179" s="45">
        <v>0</v>
      </c>
      <c r="AE179" s="45">
        <v>18.670000000000002</v>
      </c>
      <c r="AF179" s="45">
        <v>10.9488</v>
      </c>
      <c r="AG179" s="45">
        <v>0</v>
      </c>
      <c r="AH179" s="45">
        <v>0</v>
      </c>
      <c r="AI179" s="45">
        <v>0</v>
      </c>
      <c r="AJ179" s="45">
        <v>0</v>
      </c>
      <c r="AK179" s="45" t="s">
        <v>126</v>
      </c>
      <c r="AL179" s="45" t="s">
        <v>126</v>
      </c>
      <c r="AM179" s="45">
        <v>19.663799999999998</v>
      </c>
    </row>
    <row r="180" spans="1:39">
      <c r="A180" s="8">
        <v>45689</v>
      </c>
      <c r="B180" s="45">
        <v>34.664200000000001</v>
      </c>
      <c r="C180" s="45">
        <v>35.859699999999997</v>
      </c>
      <c r="D180" s="45">
        <v>40.011899999999997</v>
      </c>
      <c r="E180" s="45">
        <v>35.6736</v>
      </c>
      <c r="F180" s="45">
        <v>35.473799999999997</v>
      </c>
      <c r="G180" s="45">
        <v>37.920499999999997</v>
      </c>
      <c r="H180" s="45">
        <v>37.852600000000002</v>
      </c>
      <c r="I180" s="45">
        <v>35.860799999999998</v>
      </c>
      <c r="J180" s="45">
        <v>40.047699999999999</v>
      </c>
      <c r="K180" s="45">
        <v>35.6736</v>
      </c>
      <c r="L180" s="45">
        <v>35.473799999999997</v>
      </c>
      <c r="M180" s="45">
        <v>37.920499999999997</v>
      </c>
      <c r="N180" s="45">
        <v>37.852600000000002</v>
      </c>
      <c r="O180" s="45">
        <v>21.425599999999999</v>
      </c>
      <c r="P180" s="45">
        <v>21.425599999999999</v>
      </c>
      <c r="Q180" s="45">
        <v>0</v>
      </c>
      <c r="R180" s="45">
        <v>0</v>
      </c>
      <c r="S180" s="45" t="s">
        <v>126</v>
      </c>
      <c r="T180" s="45" t="s">
        <v>126</v>
      </c>
      <c r="U180" s="45">
        <v>9.2959999999999994</v>
      </c>
      <c r="V180" s="45">
        <v>0</v>
      </c>
      <c r="W180" s="45">
        <v>9.2959999999999994</v>
      </c>
      <c r="X180" s="45">
        <v>0</v>
      </c>
      <c r="Y180" s="45">
        <v>18.049700000000001</v>
      </c>
      <c r="Z180" s="45">
        <v>9.2950999999999997</v>
      </c>
      <c r="AA180" s="45">
        <v>9.2959999999999994</v>
      </c>
      <c r="AB180" s="45">
        <v>0</v>
      </c>
      <c r="AC180" s="45">
        <v>9.2959999999999994</v>
      </c>
      <c r="AD180" s="45">
        <v>0</v>
      </c>
      <c r="AE180" s="45">
        <v>18.049700000000001</v>
      </c>
      <c r="AF180" s="45">
        <v>9.2950999999999997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126</v>
      </c>
      <c r="AL180" s="45" t="s">
        <v>126</v>
      </c>
      <c r="AM180" s="45">
        <v>16.671600000000002</v>
      </c>
    </row>
    <row r="181" spans="1:39">
      <c r="A181" s="8">
        <v>45717</v>
      </c>
      <c r="B181" s="45">
        <v>35.222099999999998</v>
      </c>
      <c r="C181" s="45">
        <v>35.936300000000003</v>
      </c>
      <c r="D181" s="45">
        <v>40.212800000000001</v>
      </c>
      <c r="E181" s="45">
        <v>35.7485</v>
      </c>
      <c r="F181" s="45">
        <v>35.769399999999997</v>
      </c>
      <c r="G181" s="45">
        <v>35.249099999999999</v>
      </c>
      <c r="H181" s="45">
        <v>37.992699999999999</v>
      </c>
      <c r="I181" s="45">
        <v>35.936199999999999</v>
      </c>
      <c r="J181" s="45">
        <v>40.2166</v>
      </c>
      <c r="K181" s="45">
        <v>35.7485</v>
      </c>
      <c r="L181" s="45">
        <v>35.769399999999997</v>
      </c>
      <c r="M181" s="45">
        <v>35.249099999999999</v>
      </c>
      <c r="N181" s="45">
        <v>37.992699999999999</v>
      </c>
      <c r="O181" s="45">
        <v>37.813000000000002</v>
      </c>
      <c r="P181" s="45">
        <v>37.813000000000002</v>
      </c>
      <c r="Q181" s="45">
        <v>0</v>
      </c>
      <c r="R181" s="45">
        <v>0</v>
      </c>
      <c r="S181" s="45" t="s">
        <v>126</v>
      </c>
      <c r="T181" s="45" t="s">
        <v>126</v>
      </c>
      <c r="U181" s="45">
        <v>8.4413999999999998</v>
      </c>
      <c r="V181" s="45">
        <v>0</v>
      </c>
      <c r="W181" s="45">
        <v>8.4413999999999998</v>
      </c>
      <c r="X181" s="45">
        <v>0</v>
      </c>
      <c r="Y181" s="45">
        <v>0</v>
      </c>
      <c r="Z181" s="45">
        <v>8.4413999999999998</v>
      </c>
      <c r="AA181" s="45">
        <v>8.4413999999999998</v>
      </c>
      <c r="AB181" s="45">
        <v>0</v>
      </c>
      <c r="AC181" s="45">
        <v>8.4413999999999998</v>
      </c>
      <c r="AD181" s="45">
        <v>0</v>
      </c>
      <c r="AE181" s="45">
        <v>0</v>
      </c>
      <c r="AF181" s="45">
        <v>8.4413999999999998</v>
      </c>
      <c r="AG181" s="45">
        <v>0</v>
      </c>
      <c r="AH181" s="45">
        <v>0</v>
      </c>
      <c r="AI181" s="45">
        <v>0</v>
      </c>
      <c r="AJ181" s="45">
        <v>0</v>
      </c>
      <c r="AK181" s="45" t="s">
        <v>126</v>
      </c>
      <c r="AL181" s="45" t="s">
        <v>126</v>
      </c>
      <c r="AM181" s="45">
        <v>18.110600000000002</v>
      </c>
    </row>
    <row r="182" spans="1:39">
      <c r="A182" s="8">
        <v>45748</v>
      </c>
      <c r="B182" s="45">
        <v>34.876600000000003</v>
      </c>
      <c r="C182" s="45">
        <v>35.825600000000001</v>
      </c>
      <c r="D182" s="45">
        <v>40.021000000000001</v>
      </c>
      <c r="E182" s="45">
        <v>35.636299999999999</v>
      </c>
      <c r="F182" s="45">
        <v>35.642899999999997</v>
      </c>
      <c r="G182" s="45">
        <v>35.323399999999999</v>
      </c>
      <c r="H182" s="45">
        <v>37.423400000000001</v>
      </c>
      <c r="I182" s="45">
        <v>35.826500000000003</v>
      </c>
      <c r="J182" s="45">
        <v>40.053400000000003</v>
      </c>
      <c r="K182" s="45">
        <v>35.636299999999999</v>
      </c>
      <c r="L182" s="45">
        <v>35.642899999999997</v>
      </c>
      <c r="M182" s="45">
        <v>35.323399999999999</v>
      </c>
      <c r="N182" s="45">
        <v>37.423400000000001</v>
      </c>
      <c r="O182" s="45">
        <v>26.3429</v>
      </c>
      <c r="P182" s="45">
        <v>26.3429</v>
      </c>
      <c r="Q182" s="45">
        <v>0</v>
      </c>
      <c r="R182" s="45">
        <v>0</v>
      </c>
      <c r="S182" s="45" t="s">
        <v>126</v>
      </c>
      <c r="T182" s="45">
        <v>0</v>
      </c>
      <c r="U182" s="45">
        <v>9.3356999999999992</v>
      </c>
      <c r="V182" s="45">
        <v>0</v>
      </c>
      <c r="W182" s="45">
        <v>9.3356999999999992</v>
      </c>
      <c r="X182" s="45">
        <v>0</v>
      </c>
      <c r="Y182" s="45">
        <v>20.27</v>
      </c>
      <c r="Z182" s="45">
        <v>9.1501000000000001</v>
      </c>
      <c r="AA182" s="45">
        <v>9.2297999999999991</v>
      </c>
      <c r="AB182" s="45">
        <v>0</v>
      </c>
      <c r="AC182" s="45">
        <v>9.2297999999999991</v>
      </c>
      <c r="AD182" s="45">
        <v>0</v>
      </c>
      <c r="AE182" s="45">
        <v>20.27</v>
      </c>
      <c r="AF182" s="45">
        <v>9.0376999999999992</v>
      </c>
      <c r="AG182" s="45">
        <v>13.58</v>
      </c>
      <c r="AH182" s="45">
        <v>0</v>
      </c>
      <c r="AI182" s="45">
        <v>13.58</v>
      </c>
      <c r="AJ182" s="45">
        <v>0</v>
      </c>
      <c r="AK182" s="45" t="s">
        <v>126</v>
      </c>
      <c r="AL182" s="45">
        <v>13.58</v>
      </c>
      <c r="AM182" s="45">
        <v>19.1845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hidden="1" outlineLevel="1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 hidden="1" outlineLevel="1" collapsed="1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 hidden="1" outlineLevel="1" collapsed="1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 hidden="1" outlineLevel="1" collapsed="1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 hidden="1" outlineLevel="1" collapsed="1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 hidden="1" outlineLevel="1" collapsed="1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 hidden="1" outlineLevel="1" collapsed="1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 hidden="1" outlineLevel="1" collapsed="1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 hidden="1" outlineLevel="1" collapsed="1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 hidden="1" outlineLevel="1" collapsed="1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  <row r="170" spans="1:16" collapsed="1">
      <c r="A170" s="8">
        <v>45383</v>
      </c>
      <c r="B170" s="45">
        <v>7.7069000000000001</v>
      </c>
      <c r="C170" s="45">
        <v>5.3567</v>
      </c>
      <c r="D170" s="45">
        <v>7.7481</v>
      </c>
      <c r="E170" s="45">
        <v>8.9431999999999992</v>
      </c>
      <c r="F170" s="45">
        <v>0</v>
      </c>
      <c r="G170" s="45">
        <v>10.235300000000001</v>
      </c>
      <c r="H170" s="45">
        <v>5.4512</v>
      </c>
      <c r="I170" s="45">
        <v>10.3475</v>
      </c>
      <c r="J170" s="45">
        <v>8.9986999999999995</v>
      </c>
      <c r="K170" s="45">
        <v>0</v>
      </c>
      <c r="L170" s="45">
        <v>0.43409999999999999</v>
      </c>
      <c r="M170" s="45">
        <v>0.01</v>
      </c>
      <c r="N170" s="45">
        <v>0.43459999999999999</v>
      </c>
      <c r="O170" s="45">
        <v>1.3</v>
      </c>
      <c r="P170" s="45">
        <v>0</v>
      </c>
    </row>
    <row r="171" spans="1:16">
      <c r="A171" s="8">
        <v>45413</v>
      </c>
      <c r="B171" s="45">
        <v>8.3035999999999994</v>
      </c>
      <c r="C171" s="45">
        <v>5.4641000000000002</v>
      </c>
      <c r="D171" s="45">
        <v>8.3461999999999996</v>
      </c>
      <c r="E171" s="45">
        <v>11.513500000000001</v>
      </c>
      <c r="F171" s="45">
        <v>5</v>
      </c>
      <c r="G171" s="45">
        <v>10.5619</v>
      </c>
      <c r="H171" s="45">
        <v>5.4894999999999996</v>
      </c>
      <c r="I171" s="45">
        <v>10.662599999999999</v>
      </c>
      <c r="J171" s="45">
        <v>11.532</v>
      </c>
      <c r="K171" s="45">
        <v>5</v>
      </c>
      <c r="L171" s="45">
        <v>0.4748</v>
      </c>
      <c r="M171" s="45">
        <v>0.01</v>
      </c>
      <c r="N171" s="45">
        <v>0.47499999999999998</v>
      </c>
      <c r="O171" s="45">
        <v>1.3</v>
      </c>
      <c r="P171" s="45">
        <v>0</v>
      </c>
    </row>
    <row r="172" spans="1:16">
      <c r="A172" s="8">
        <v>45444</v>
      </c>
      <c r="B172" s="45">
        <v>7.1681999999999997</v>
      </c>
      <c r="C172" s="45">
        <v>5.0175000000000001</v>
      </c>
      <c r="D172" s="45">
        <v>7.1989000000000001</v>
      </c>
      <c r="E172" s="45">
        <v>8.9251000000000005</v>
      </c>
      <c r="F172" s="45">
        <v>0</v>
      </c>
      <c r="G172" s="45">
        <v>10.379899999999999</v>
      </c>
      <c r="H172" s="45">
        <v>5.0385</v>
      </c>
      <c r="I172" s="45">
        <v>10.4945</v>
      </c>
      <c r="J172" s="45">
        <v>8.9611999999999998</v>
      </c>
      <c r="K172" s="45">
        <v>0</v>
      </c>
      <c r="L172" s="45">
        <v>0.42370000000000002</v>
      </c>
      <c r="M172" s="45">
        <v>0.01</v>
      </c>
      <c r="N172" s="45">
        <v>0.42370000000000002</v>
      </c>
      <c r="O172" s="45">
        <v>1.3</v>
      </c>
      <c r="P172" s="45">
        <v>0</v>
      </c>
    </row>
    <row r="173" spans="1:16">
      <c r="A173" s="8">
        <v>45474</v>
      </c>
      <c r="B173" s="45">
        <v>8.1554000000000002</v>
      </c>
      <c r="C173" s="45">
        <v>5.5458999999999996</v>
      </c>
      <c r="D173" s="45">
        <v>8.2330000000000005</v>
      </c>
      <c r="E173" s="45">
        <v>6.7872000000000003</v>
      </c>
      <c r="F173" s="45">
        <v>0</v>
      </c>
      <c r="G173" s="45">
        <v>10.2156</v>
      </c>
      <c r="H173" s="45">
        <v>5.6166999999999998</v>
      </c>
      <c r="I173" s="45">
        <v>10.3874</v>
      </c>
      <c r="J173" s="45">
        <v>10.253299999999999</v>
      </c>
      <c r="K173" s="45">
        <v>0</v>
      </c>
      <c r="L173" s="45">
        <v>0.87619999999999998</v>
      </c>
      <c r="M173" s="45">
        <v>0.01</v>
      </c>
      <c r="N173" s="45">
        <v>0.87809999999999999</v>
      </c>
      <c r="O173" s="45">
        <v>0.54100000000000004</v>
      </c>
      <c r="P173" s="45">
        <v>0</v>
      </c>
    </row>
    <row r="174" spans="1:16">
      <c r="A174" s="8">
        <v>45505</v>
      </c>
      <c r="B174" s="45">
        <v>8.8712</v>
      </c>
      <c r="C174" s="45">
        <v>5.4593999999999996</v>
      </c>
      <c r="D174" s="45">
        <v>8.9606999999999992</v>
      </c>
      <c r="E174" s="45">
        <v>8.0775000000000006</v>
      </c>
      <c r="F174" s="45">
        <v>0</v>
      </c>
      <c r="G174" s="45">
        <v>10.2102</v>
      </c>
      <c r="H174" s="45">
        <v>5.5422000000000002</v>
      </c>
      <c r="I174" s="45">
        <v>10.351000000000001</v>
      </c>
      <c r="J174" s="45">
        <v>8.0775000000000006</v>
      </c>
      <c r="K174" s="45">
        <v>0</v>
      </c>
      <c r="L174" s="45">
        <v>0.61319999999999997</v>
      </c>
      <c r="M174" s="45">
        <v>0.01</v>
      </c>
      <c r="N174" s="45">
        <v>0.61480000000000001</v>
      </c>
      <c r="O174" s="45">
        <v>0</v>
      </c>
      <c r="P174" s="45">
        <v>0</v>
      </c>
    </row>
    <row r="175" spans="1:16">
      <c r="A175" s="8">
        <v>45536</v>
      </c>
      <c r="B175" s="45">
        <v>8.5661000000000005</v>
      </c>
      <c r="C175" s="45">
        <v>4.4066000000000001</v>
      </c>
      <c r="D175" s="45">
        <v>8.6449999999999996</v>
      </c>
      <c r="E175" s="45">
        <v>13.0588</v>
      </c>
      <c r="F175" s="45">
        <v>0</v>
      </c>
      <c r="G175" s="45">
        <v>10.084099999999999</v>
      </c>
      <c r="H175" s="45">
        <v>4.4965999999999999</v>
      </c>
      <c r="I175" s="45">
        <v>10.219200000000001</v>
      </c>
      <c r="J175" s="45">
        <v>13.0588</v>
      </c>
      <c r="K175" s="45">
        <v>0</v>
      </c>
      <c r="L175" s="45">
        <v>0.58550000000000002</v>
      </c>
      <c r="M175" s="45">
        <v>0.01</v>
      </c>
      <c r="N175" s="45">
        <v>0.58709999999999996</v>
      </c>
      <c r="O175" s="45">
        <v>0</v>
      </c>
      <c r="P175" s="45">
        <v>0</v>
      </c>
    </row>
    <row r="176" spans="1:16">
      <c r="A176" s="8">
        <v>45566</v>
      </c>
      <c r="B176" s="45">
        <v>9.0549999999999997</v>
      </c>
      <c r="C176" s="45">
        <v>4.7168999999999999</v>
      </c>
      <c r="D176" s="45">
        <v>9.1585999999999999</v>
      </c>
      <c r="E176" s="45">
        <v>12.8788</v>
      </c>
      <c r="F176" s="45">
        <v>0</v>
      </c>
      <c r="G176" s="45">
        <v>10.123200000000001</v>
      </c>
      <c r="H176" s="45">
        <v>4.8216999999999999</v>
      </c>
      <c r="I176" s="45">
        <v>10.2667</v>
      </c>
      <c r="J176" s="45">
        <v>12.8788</v>
      </c>
      <c r="K176" s="45">
        <v>0</v>
      </c>
      <c r="L176" s="45">
        <v>0.95530000000000004</v>
      </c>
      <c r="M176" s="45">
        <v>8.9499999999999996E-2</v>
      </c>
      <c r="N176" s="45">
        <v>0.95930000000000004</v>
      </c>
      <c r="O176" s="45">
        <v>0</v>
      </c>
      <c r="P176" s="45">
        <v>0</v>
      </c>
    </row>
    <row r="177" spans="1:16">
      <c r="A177" s="8">
        <v>45597</v>
      </c>
      <c r="B177" s="45">
        <v>8.2399000000000004</v>
      </c>
      <c r="C177" s="45">
        <v>4.5853000000000002</v>
      </c>
      <c r="D177" s="45">
        <v>8.2759</v>
      </c>
      <c r="E177" s="45">
        <v>11.417999999999999</v>
      </c>
      <c r="F177" s="45">
        <v>0</v>
      </c>
      <c r="G177" s="45">
        <v>9.9114000000000004</v>
      </c>
      <c r="H177" s="45">
        <v>4.6318999999999999</v>
      </c>
      <c r="I177" s="45">
        <v>9.9780999999999995</v>
      </c>
      <c r="J177" s="45">
        <v>11.417999999999999</v>
      </c>
      <c r="K177" s="45">
        <v>0</v>
      </c>
      <c r="L177" s="45">
        <v>0.85309999999999997</v>
      </c>
      <c r="M177" s="45">
        <v>0.01</v>
      </c>
      <c r="N177" s="45">
        <v>0.85360000000000003</v>
      </c>
      <c r="O177" s="45">
        <v>0</v>
      </c>
      <c r="P177" s="45">
        <v>0</v>
      </c>
    </row>
    <row r="178" spans="1:16">
      <c r="A178" s="8">
        <v>45627</v>
      </c>
      <c r="B178" s="45">
        <v>8.2943999999999996</v>
      </c>
      <c r="C178" s="45">
        <v>6.3943000000000003</v>
      </c>
      <c r="D178" s="45">
        <v>8.3553999999999995</v>
      </c>
      <c r="E178" s="45">
        <v>4.7933000000000003</v>
      </c>
      <c r="F178" s="45">
        <v>0</v>
      </c>
      <c r="G178" s="45">
        <v>9.8318999999999992</v>
      </c>
      <c r="H178" s="45">
        <v>6.4809000000000001</v>
      </c>
      <c r="I178" s="45">
        <v>9.9446999999999992</v>
      </c>
      <c r="J178" s="45">
        <v>9.9498999999999995</v>
      </c>
      <c r="K178" s="45">
        <v>0</v>
      </c>
      <c r="L178" s="45">
        <v>0.99509999999999998</v>
      </c>
      <c r="M178" s="45">
        <v>0.01</v>
      </c>
      <c r="N178" s="45">
        <v>0.98919999999999997</v>
      </c>
      <c r="O178" s="45">
        <v>2</v>
      </c>
      <c r="P178" s="45">
        <v>0</v>
      </c>
    </row>
    <row r="179" spans="1:16">
      <c r="A179" s="8">
        <v>45658</v>
      </c>
      <c r="B179" s="45">
        <v>8.5548000000000002</v>
      </c>
      <c r="C179" s="45">
        <v>4.1025999999999998</v>
      </c>
      <c r="D179" s="45">
        <v>8.6128999999999998</v>
      </c>
      <c r="E179" s="45">
        <v>10.3245</v>
      </c>
      <c r="F179" s="45">
        <v>0</v>
      </c>
      <c r="G179" s="45">
        <v>10.0504</v>
      </c>
      <c r="H179" s="45">
        <v>4.1128999999999998</v>
      </c>
      <c r="I179" s="45">
        <v>10.143700000000001</v>
      </c>
      <c r="J179" s="45">
        <v>10.3245</v>
      </c>
      <c r="K179" s="45">
        <v>0</v>
      </c>
      <c r="L179" s="45">
        <v>0.93969999999999998</v>
      </c>
      <c r="M179" s="45">
        <v>0.01</v>
      </c>
      <c r="N179" s="45">
        <v>0.93989999999999996</v>
      </c>
      <c r="O179" s="45">
        <v>0</v>
      </c>
      <c r="P179" s="45">
        <v>0</v>
      </c>
    </row>
    <row r="180" spans="1:16">
      <c r="A180" s="8">
        <v>45689</v>
      </c>
      <c r="B180" s="45">
        <v>9.4526000000000003</v>
      </c>
      <c r="C180" s="45">
        <v>4.7788000000000004</v>
      </c>
      <c r="D180" s="45">
        <v>9.5477000000000007</v>
      </c>
      <c r="E180" s="45">
        <v>7.0061</v>
      </c>
      <c r="F180" s="45">
        <v>0</v>
      </c>
      <c r="G180" s="45">
        <v>10.5602</v>
      </c>
      <c r="H180" s="45">
        <v>4.7824</v>
      </c>
      <c r="I180" s="45">
        <v>10.6934</v>
      </c>
      <c r="J180" s="45">
        <v>7.0061</v>
      </c>
      <c r="K180" s="45">
        <v>0</v>
      </c>
      <c r="L180" s="45">
        <v>0.99170000000000003</v>
      </c>
      <c r="M180" s="45">
        <v>0.01</v>
      </c>
      <c r="N180" s="45">
        <v>0.99180000000000001</v>
      </c>
      <c r="O180" s="45">
        <v>0</v>
      </c>
      <c r="P180" s="45">
        <v>0</v>
      </c>
    </row>
    <row r="181" spans="1:16">
      <c r="A181" s="8">
        <v>45717</v>
      </c>
      <c r="B181" s="45">
        <v>9.5502000000000002</v>
      </c>
      <c r="C181" s="45">
        <v>5.7550999999999997</v>
      </c>
      <c r="D181" s="45">
        <v>9.6485000000000003</v>
      </c>
      <c r="E181" s="45">
        <v>8</v>
      </c>
      <c r="F181" s="45">
        <v>0</v>
      </c>
      <c r="G181" s="45">
        <v>11.0831</v>
      </c>
      <c r="H181" s="45">
        <v>5.7870999999999997</v>
      </c>
      <c r="I181" s="45">
        <v>11.243499999999999</v>
      </c>
      <c r="J181" s="45">
        <v>8</v>
      </c>
      <c r="K181" s="45">
        <v>0</v>
      </c>
      <c r="L181" s="45">
        <v>0.55379999999999996</v>
      </c>
      <c r="M181" s="45">
        <v>0.01</v>
      </c>
      <c r="N181" s="45">
        <v>0.55430000000000001</v>
      </c>
      <c r="O181" s="45">
        <v>0</v>
      </c>
      <c r="P181" s="45">
        <v>0</v>
      </c>
    </row>
    <row r="182" spans="1:16">
      <c r="A182" s="8">
        <v>45748</v>
      </c>
      <c r="B182" s="45">
        <v>9.7149999999999999</v>
      </c>
      <c r="C182" s="45">
        <v>5.1807999999999996</v>
      </c>
      <c r="D182" s="45">
        <v>9.8353000000000002</v>
      </c>
      <c r="E182" s="45">
        <v>10.9764</v>
      </c>
      <c r="F182" s="45">
        <v>0</v>
      </c>
      <c r="G182" s="45">
        <v>11.277200000000001</v>
      </c>
      <c r="H182" s="45">
        <v>5.1928999999999998</v>
      </c>
      <c r="I182" s="45">
        <v>11.469200000000001</v>
      </c>
      <c r="J182" s="45">
        <v>10.9764</v>
      </c>
      <c r="K182" s="45">
        <v>0</v>
      </c>
      <c r="L182" s="45">
        <v>1.1195999999999999</v>
      </c>
      <c r="M182" s="45">
        <v>0.01</v>
      </c>
      <c r="N182" s="45">
        <v>1.1200000000000001</v>
      </c>
      <c r="O182" s="45">
        <v>0</v>
      </c>
      <c r="P18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hidden="1" outlineLevel="1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 hidden="1" outlineLevel="1" collapsed="1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 hidden="1" outlineLevel="1" collapsed="1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 hidden="1" outlineLevel="1" collapsed="1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 hidden="1" outlineLevel="1" collapsed="1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 hidden="1" outlineLevel="1" collapsed="1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 hidden="1" outlineLevel="1" collapsed="1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 hidden="1" outlineLevel="1" collapsed="1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 hidden="1" outlineLevel="1" collapsed="1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 hidden="1" outlineLevel="1" collapsed="1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 hidden="1" outlineLevel="1" collapsed="1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 hidden="1" outlineLevel="1" collapsed="1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 hidden="1" outlineLevel="1" collapsed="1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  <row r="170" spans="1:16" collapsed="1">
      <c r="A170" s="8">
        <v>45383</v>
      </c>
      <c r="B170" s="45">
        <v>9.6616</v>
      </c>
      <c r="C170" s="45">
        <v>3.8982000000000001</v>
      </c>
      <c r="D170" s="45">
        <v>10.3093</v>
      </c>
      <c r="E170" s="45">
        <v>10.431699999999999</v>
      </c>
      <c r="F170" s="45">
        <v>12.8064</v>
      </c>
      <c r="G170" s="45">
        <v>12.2662</v>
      </c>
      <c r="H170" s="45">
        <v>4.5902000000000003</v>
      </c>
      <c r="I170" s="45">
        <v>13.303900000000001</v>
      </c>
      <c r="J170" s="45">
        <v>12.8559</v>
      </c>
      <c r="K170" s="45">
        <v>14.1616</v>
      </c>
      <c r="L170" s="45">
        <v>0.89439999999999997</v>
      </c>
      <c r="M170" s="45">
        <v>1.5699999999999999E-2</v>
      </c>
      <c r="N170" s="45">
        <v>0.92059999999999997</v>
      </c>
      <c r="O170" s="45">
        <v>1.2895000000000001</v>
      </c>
      <c r="P170" s="45">
        <v>2.5583</v>
      </c>
    </row>
    <row r="171" spans="1:16">
      <c r="A171" s="8">
        <v>45413</v>
      </c>
      <c r="B171" s="45">
        <v>9.5495999999999999</v>
      </c>
      <c r="C171" s="45">
        <v>4.0476000000000001</v>
      </c>
      <c r="D171" s="45">
        <v>10.3012</v>
      </c>
      <c r="E171" s="45">
        <v>9.8431999999999995</v>
      </c>
      <c r="F171" s="45">
        <v>13.2119</v>
      </c>
      <c r="G171" s="45">
        <v>11.821300000000001</v>
      </c>
      <c r="H171" s="45">
        <v>4.7938000000000001</v>
      </c>
      <c r="I171" s="45">
        <v>12.8889</v>
      </c>
      <c r="J171" s="45">
        <v>12.068</v>
      </c>
      <c r="K171" s="45">
        <v>14.2378</v>
      </c>
      <c r="L171" s="45">
        <v>0.79110000000000003</v>
      </c>
      <c r="M171" s="45">
        <v>1.4999999999999999E-2</v>
      </c>
      <c r="N171" s="45">
        <v>0.89370000000000005</v>
      </c>
      <c r="O171" s="45">
        <v>0.67490000000000006</v>
      </c>
      <c r="P171" s="45">
        <v>2.7397</v>
      </c>
    </row>
    <row r="172" spans="1:16">
      <c r="A172" s="8">
        <v>45444</v>
      </c>
      <c r="B172" s="45">
        <v>9.4057999999999993</v>
      </c>
      <c r="C172" s="45">
        <v>3.7917999999999998</v>
      </c>
      <c r="D172" s="45">
        <v>10.186400000000001</v>
      </c>
      <c r="E172" s="45">
        <v>9.7079000000000004</v>
      </c>
      <c r="F172" s="45">
        <v>12.9412</v>
      </c>
      <c r="G172" s="45">
        <v>11.680899999999999</v>
      </c>
      <c r="H172" s="45">
        <v>4.6589999999999998</v>
      </c>
      <c r="I172" s="45">
        <v>12.7569</v>
      </c>
      <c r="J172" s="45">
        <v>11.815200000000001</v>
      </c>
      <c r="K172" s="45">
        <v>13.928100000000001</v>
      </c>
      <c r="L172" s="45">
        <v>0.874</v>
      </c>
      <c r="M172" s="45">
        <v>1.3100000000000001E-2</v>
      </c>
      <c r="N172" s="45">
        <v>1.0011000000000001</v>
      </c>
      <c r="O172" s="45">
        <v>0.77759999999999996</v>
      </c>
      <c r="P172" s="45">
        <v>3.2261000000000002</v>
      </c>
    </row>
    <row r="173" spans="1:16">
      <c r="A173" s="8">
        <v>45474</v>
      </c>
      <c r="B173" s="45">
        <v>9.0137999999999998</v>
      </c>
      <c r="C173" s="45">
        <v>4.1435000000000004</v>
      </c>
      <c r="D173" s="45">
        <v>9.6737000000000002</v>
      </c>
      <c r="E173" s="45">
        <v>9.2836999999999996</v>
      </c>
      <c r="F173" s="45">
        <v>12.9262</v>
      </c>
      <c r="G173" s="45">
        <v>11.6083</v>
      </c>
      <c r="H173" s="45">
        <v>4.9473000000000003</v>
      </c>
      <c r="I173" s="45">
        <v>12.708</v>
      </c>
      <c r="J173" s="45">
        <v>11.694800000000001</v>
      </c>
      <c r="K173" s="45">
        <v>13.664199999999999</v>
      </c>
      <c r="L173" s="45">
        <v>0.9335</v>
      </c>
      <c r="M173" s="45">
        <v>1.55E-2</v>
      </c>
      <c r="N173" s="45">
        <v>1.0321</v>
      </c>
      <c r="O173" s="45">
        <v>0.85929999999999995</v>
      </c>
      <c r="P173" s="45">
        <v>2.9868000000000001</v>
      </c>
    </row>
    <row r="174" spans="1:16">
      <c r="A174" s="8">
        <v>45505</v>
      </c>
      <c r="B174" s="45">
        <v>9.0260999999999996</v>
      </c>
      <c r="C174" s="45">
        <v>4.0326000000000004</v>
      </c>
      <c r="D174" s="45">
        <v>9.8047000000000004</v>
      </c>
      <c r="E174" s="45">
        <v>9.6387</v>
      </c>
      <c r="F174" s="45">
        <v>13.0717</v>
      </c>
      <c r="G174" s="45">
        <v>11.3924</v>
      </c>
      <c r="H174" s="45">
        <v>4.8945999999999996</v>
      </c>
      <c r="I174" s="45">
        <v>12.606999999999999</v>
      </c>
      <c r="J174" s="45">
        <v>11.794700000000001</v>
      </c>
      <c r="K174" s="45">
        <v>13.8469</v>
      </c>
      <c r="L174" s="45">
        <v>0.91830000000000001</v>
      </c>
      <c r="M174" s="45">
        <v>1.46E-2</v>
      </c>
      <c r="N174" s="45">
        <v>1.0726</v>
      </c>
      <c r="O174" s="45">
        <v>0.75319999999999998</v>
      </c>
      <c r="P174" s="45">
        <v>2.6316999999999999</v>
      </c>
    </row>
    <row r="175" spans="1:16">
      <c r="A175" s="8">
        <v>45536</v>
      </c>
      <c r="B175" s="45">
        <v>8.3445999999999998</v>
      </c>
      <c r="C175" s="45">
        <v>3.4958</v>
      </c>
      <c r="D175" s="45">
        <v>9.4166000000000007</v>
      </c>
      <c r="E175" s="45">
        <v>9.2875999999999994</v>
      </c>
      <c r="F175" s="45">
        <v>13.1267</v>
      </c>
      <c r="G175" s="45">
        <v>10.552</v>
      </c>
      <c r="H175" s="45">
        <v>3.9159999999999999</v>
      </c>
      <c r="I175" s="45">
        <v>12.382400000000001</v>
      </c>
      <c r="J175" s="45">
        <v>11.8691</v>
      </c>
      <c r="K175" s="45">
        <v>13.9511</v>
      </c>
      <c r="L175" s="45">
        <v>0.91310000000000002</v>
      </c>
      <c r="M175" s="45">
        <v>1.41E-2</v>
      </c>
      <c r="N175" s="45">
        <v>0.99560000000000004</v>
      </c>
      <c r="O175" s="45">
        <v>0.99329999999999996</v>
      </c>
      <c r="P175" s="45">
        <v>1.5719000000000001</v>
      </c>
    </row>
    <row r="176" spans="1:16">
      <c r="A176" s="8">
        <v>45566</v>
      </c>
      <c r="B176" s="45">
        <v>8.8526000000000007</v>
      </c>
      <c r="C176" s="45">
        <v>4.1467000000000001</v>
      </c>
      <c r="D176" s="45">
        <v>9.5549999999999997</v>
      </c>
      <c r="E176" s="45">
        <v>9.4865999999999993</v>
      </c>
      <c r="F176" s="45">
        <v>12.975</v>
      </c>
      <c r="G176" s="45">
        <v>11.3992</v>
      </c>
      <c r="H176" s="45">
        <v>4.8776000000000002</v>
      </c>
      <c r="I176" s="45">
        <v>12.6754</v>
      </c>
      <c r="J176" s="45">
        <v>11.7949</v>
      </c>
      <c r="K176" s="45">
        <v>13.4017</v>
      </c>
      <c r="L176" s="45">
        <v>0.91159999999999997</v>
      </c>
      <c r="M176" s="45">
        <v>1.3599999999999999E-2</v>
      </c>
      <c r="N176" s="45">
        <v>1.0290999999999999</v>
      </c>
      <c r="O176" s="45">
        <v>0.77239999999999998</v>
      </c>
      <c r="P176" s="45">
        <v>2.1768000000000001</v>
      </c>
    </row>
    <row r="177" spans="1:16">
      <c r="A177" s="8">
        <v>45597</v>
      </c>
      <c r="B177" s="45">
        <v>9.1046999999999993</v>
      </c>
      <c r="C177" s="45">
        <v>4.2797000000000001</v>
      </c>
      <c r="D177" s="45">
        <v>9.4750999999999994</v>
      </c>
      <c r="E177" s="45">
        <v>9.1432000000000002</v>
      </c>
      <c r="F177" s="45">
        <v>11.224299999999999</v>
      </c>
      <c r="G177" s="45">
        <v>11.7079</v>
      </c>
      <c r="H177" s="45">
        <v>5.0951000000000004</v>
      </c>
      <c r="I177" s="45">
        <v>12.3264</v>
      </c>
      <c r="J177" s="45">
        <v>11.7712</v>
      </c>
      <c r="K177" s="45">
        <v>13.781599999999999</v>
      </c>
      <c r="L177" s="45">
        <v>0.95320000000000005</v>
      </c>
      <c r="M177" s="45">
        <v>1.6400000000000001E-2</v>
      </c>
      <c r="N177" s="45">
        <v>1.0115000000000001</v>
      </c>
      <c r="O177" s="45">
        <v>0.89529999999999998</v>
      </c>
      <c r="P177" s="45">
        <v>1.2039</v>
      </c>
    </row>
    <row r="178" spans="1:16">
      <c r="A178" s="8">
        <v>45627</v>
      </c>
      <c r="B178" s="45">
        <v>8.7364999999999995</v>
      </c>
      <c r="C178" s="45">
        <v>3.5979000000000001</v>
      </c>
      <c r="D178" s="45">
        <v>9.2927999999999997</v>
      </c>
      <c r="E178" s="45">
        <v>8.8364999999999991</v>
      </c>
      <c r="F178" s="45">
        <v>11.217700000000001</v>
      </c>
      <c r="G178" s="45">
        <v>11.314</v>
      </c>
      <c r="H178" s="45">
        <v>4.4729000000000001</v>
      </c>
      <c r="I178" s="45">
        <v>12.1149</v>
      </c>
      <c r="J178" s="45">
        <v>11.7095</v>
      </c>
      <c r="K178" s="45">
        <v>13.9092</v>
      </c>
      <c r="L178" s="45">
        <v>0.90959999999999996</v>
      </c>
      <c r="M178" s="45">
        <v>1.6500000000000001E-2</v>
      </c>
      <c r="N178" s="45">
        <v>0.94789999999999996</v>
      </c>
      <c r="O178" s="45">
        <v>1.0187999999999999</v>
      </c>
      <c r="P178" s="45">
        <v>1.3188</v>
      </c>
    </row>
    <row r="179" spans="1:16">
      <c r="A179" s="8">
        <v>45658</v>
      </c>
      <c r="B179" s="45">
        <v>8.6597000000000008</v>
      </c>
      <c r="C179" s="45">
        <v>4.1205999999999996</v>
      </c>
      <c r="D179" s="45">
        <v>9.1077999999999992</v>
      </c>
      <c r="E179" s="45">
        <v>9.2423999999999999</v>
      </c>
      <c r="F179" s="45">
        <v>10.9101</v>
      </c>
      <c r="G179" s="45">
        <v>11.4146</v>
      </c>
      <c r="H179" s="45">
        <v>4.9375999999999998</v>
      </c>
      <c r="I179" s="45">
        <v>12.433</v>
      </c>
      <c r="J179" s="45">
        <v>12.1122</v>
      </c>
      <c r="K179" s="45">
        <v>13.3523</v>
      </c>
      <c r="L179" s="45">
        <v>0.92500000000000004</v>
      </c>
      <c r="M179" s="45">
        <v>1.4500000000000001E-2</v>
      </c>
      <c r="N179" s="45">
        <v>0.98670000000000002</v>
      </c>
      <c r="O179" s="45">
        <v>0.95940000000000003</v>
      </c>
      <c r="P179" s="45">
        <v>1.3058000000000001</v>
      </c>
    </row>
    <row r="180" spans="1:16">
      <c r="A180" s="8">
        <v>45689</v>
      </c>
      <c r="B180" s="45">
        <v>8.6781000000000006</v>
      </c>
      <c r="C180" s="45">
        <v>4.3098999999999998</v>
      </c>
      <c r="D180" s="45">
        <v>9.1857000000000006</v>
      </c>
      <c r="E180" s="45">
        <v>9.1407000000000007</v>
      </c>
      <c r="F180" s="45">
        <v>10.7807</v>
      </c>
      <c r="G180" s="45">
        <v>11.2677</v>
      </c>
      <c r="H180" s="45">
        <v>5.0189000000000004</v>
      </c>
      <c r="I180" s="45">
        <v>12.348599999999999</v>
      </c>
      <c r="J180" s="45">
        <v>11.8284</v>
      </c>
      <c r="K180" s="45">
        <v>13.486000000000001</v>
      </c>
      <c r="L180" s="45">
        <v>0.94299999999999995</v>
      </c>
      <c r="M180" s="45">
        <v>1.7600000000000001E-2</v>
      </c>
      <c r="N180" s="45">
        <v>1.0188999999999999</v>
      </c>
      <c r="O180" s="45">
        <v>0.88129999999999997</v>
      </c>
      <c r="P180" s="45">
        <v>1.3438000000000001</v>
      </c>
    </row>
    <row r="181" spans="1:16">
      <c r="A181" s="8">
        <v>45717</v>
      </c>
      <c r="B181" s="45">
        <v>8.6439000000000004</v>
      </c>
      <c r="C181" s="45">
        <v>4.0164999999999997</v>
      </c>
      <c r="D181" s="45">
        <v>9.2941000000000003</v>
      </c>
      <c r="E181" s="45">
        <v>9.0007999999999999</v>
      </c>
      <c r="F181" s="45">
        <v>10.624000000000001</v>
      </c>
      <c r="G181" s="45">
        <v>11.1868</v>
      </c>
      <c r="H181" s="45">
        <v>4.8653000000000004</v>
      </c>
      <c r="I181" s="45">
        <v>12.2736</v>
      </c>
      <c r="J181" s="45">
        <v>11.558400000000001</v>
      </c>
      <c r="K181" s="45">
        <v>13.8574</v>
      </c>
      <c r="L181" s="45">
        <v>0.86170000000000002</v>
      </c>
      <c r="M181" s="45">
        <v>1.6500000000000001E-2</v>
      </c>
      <c r="N181" s="45">
        <v>0.92789999999999995</v>
      </c>
      <c r="O181" s="45">
        <v>0.86329999999999996</v>
      </c>
      <c r="P181" s="45">
        <v>1.3310999999999999</v>
      </c>
    </row>
    <row r="182" spans="1:16">
      <c r="A182" s="8">
        <v>45748</v>
      </c>
      <c r="B182" s="45">
        <v>9.2527000000000008</v>
      </c>
      <c r="C182" s="45">
        <v>3.7002000000000002</v>
      </c>
      <c r="D182" s="45">
        <v>9.9403000000000006</v>
      </c>
      <c r="E182" s="45">
        <v>9.3193999999999999</v>
      </c>
      <c r="F182" s="45">
        <v>10.8225</v>
      </c>
      <c r="G182" s="45">
        <v>11.888199999999999</v>
      </c>
      <c r="H182" s="45">
        <v>4.8296000000000001</v>
      </c>
      <c r="I182" s="45">
        <v>12.889799999999999</v>
      </c>
      <c r="J182" s="45">
        <v>11.646000000000001</v>
      </c>
      <c r="K182" s="45">
        <v>13.9339</v>
      </c>
      <c r="L182" s="45">
        <v>0.9153</v>
      </c>
      <c r="M182" s="45">
        <v>1.44E-2</v>
      </c>
      <c r="N182" s="45">
        <v>1.0374000000000001</v>
      </c>
      <c r="O182" s="45">
        <v>0.79630000000000001</v>
      </c>
      <c r="P182" s="45">
        <v>1.3879999999999999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hidden="1" outlineLevel="1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 hidden="1" outlineLevel="1" collapsed="1">
      <c r="A158" s="8">
        <v>45017</v>
      </c>
      <c r="B158" s="143">
        <v>6</v>
      </c>
      <c r="C158" s="143">
        <v>3</v>
      </c>
      <c r="D158" s="158">
        <v>507</v>
      </c>
    </row>
    <row r="159" spans="1:4" ht="14.4" hidden="1" outlineLevel="1" collapsed="1">
      <c r="A159" s="8">
        <v>45047</v>
      </c>
      <c r="B159" s="143">
        <v>6</v>
      </c>
      <c r="C159" s="143">
        <v>3</v>
      </c>
      <c r="D159" s="158">
        <v>507</v>
      </c>
    </row>
    <row r="160" spans="1:4" ht="14.4" hidden="1" outlineLevel="1" collapsed="1">
      <c r="A160" s="8">
        <v>45078</v>
      </c>
      <c r="B160" s="143">
        <v>6</v>
      </c>
      <c r="C160" s="143">
        <v>3</v>
      </c>
      <c r="D160" s="158">
        <v>507</v>
      </c>
    </row>
    <row r="161" spans="1:4" ht="14.4" hidden="1" outlineLevel="1" collapsed="1">
      <c r="A161" s="8">
        <v>45108</v>
      </c>
      <c r="B161" s="143">
        <v>5</v>
      </c>
      <c r="C161" s="143">
        <v>3</v>
      </c>
      <c r="D161" s="158">
        <v>507</v>
      </c>
    </row>
    <row r="162" spans="1:4" ht="14.4" hidden="1" outlineLevel="1" collapsed="1">
      <c r="A162" s="8">
        <v>45139</v>
      </c>
      <c r="B162" s="143">
        <v>5</v>
      </c>
      <c r="C162" s="143">
        <v>3</v>
      </c>
      <c r="D162" s="158">
        <v>507</v>
      </c>
    </row>
    <row r="163" spans="1:4" ht="14.4" hidden="1" outlineLevel="1" collapsed="1">
      <c r="A163" s="8">
        <v>45170</v>
      </c>
      <c r="B163" s="143">
        <v>5</v>
      </c>
      <c r="C163" s="143">
        <v>3</v>
      </c>
      <c r="D163" s="158">
        <v>497</v>
      </c>
    </row>
    <row r="164" spans="1:4" ht="14.4" hidden="1" outlineLevel="1" collapsed="1">
      <c r="A164" s="8">
        <v>45200</v>
      </c>
      <c r="B164" s="143">
        <v>5</v>
      </c>
      <c r="C164" s="143">
        <v>3</v>
      </c>
      <c r="D164" s="158">
        <v>497</v>
      </c>
    </row>
    <row r="165" spans="1:4" ht="14.4" hidden="1" outlineLevel="1" collapsed="1">
      <c r="A165" s="8">
        <v>45231</v>
      </c>
      <c r="B165" s="143">
        <v>5</v>
      </c>
      <c r="C165" s="143">
        <v>3</v>
      </c>
      <c r="D165" s="158">
        <v>497</v>
      </c>
    </row>
    <row r="166" spans="1:4" ht="14.4" hidden="1" outlineLevel="1" collapsed="1">
      <c r="A166" s="8">
        <v>45261</v>
      </c>
      <c r="B166" s="143">
        <v>5</v>
      </c>
      <c r="C166" s="143">
        <v>3</v>
      </c>
      <c r="D166" s="158">
        <v>499</v>
      </c>
    </row>
    <row r="167" spans="1:4" ht="14.4" hidden="1" outlineLevel="1" collapsed="1">
      <c r="A167" s="8">
        <v>45292</v>
      </c>
      <c r="B167" s="143">
        <v>5</v>
      </c>
      <c r="C167" s="143">
        <v>3</v>
      </c>
      <c r="D167" s="158">
        <v>499</v>
      </c>
    </row>
    <row r="168" spans="1:4" ht="14.4" hidden="1" outlineLevel="1" collapsed="1">
      <c r="A168" s="8">
        <v>45323</v>
      </c>
      <c r="B168" s="143">
        <v>5</v>
      </c>
      <c r="C168" s="143">
        <v>3</v>
      </c>
      <c r="D168" s="158">
        <v>499</v>
      </c>
    </row>
    <row r="169" spans="1:4" ht="14.4" hidden="1" outlineLevel="1" collapsed="1">
      <c r="A169" s="8">
        <v>45352</v>
      </c>
      <c r="B169" s="143">
        <v>5</v>
      </c>
      <c r="C169" s="143">
        <v>3</v>
      </c>
      <c r="D169" s="158">
        <v>501</v>
      </c>
    </row>
    <row r="170" spans="1:4" ht="14.4" collapsed="1">
      <c r="A170" s="8">
        <v>45383</v>
      </c>
      <c r="B170" s="143">
        <v>5</v>
      </c>
      <c r="C170" s="143">
        <v>3</v>
      </c>
      <c r="D170" s="158">
        <v>501</v>
      </c>
    </row>
    <row r="171" spans="1:4" ht="14.4">
      <c r="A171" s="8">
        <v>45413</v>
      </c>
      <c r="B171" s="143">
        <v>5</v>
      </c>
      <c r="C171" s="143">
        <v>3</v>
      </c>
      <c r="D171" s="158">
        <v>501</v>
      </c>
    </row>
    <row r="172" spans="1:4" ht="14.4">
      <c r="A172" s="8">
        <v>45444</v>
      </c>
      <c r="B172" s="143">
        <v>5</v>
      </c>
      <c r="C172" s="143">
        <v>3</v>
      </c>
      <c r="D172" s="158">
        <v>500</v>
      </c>
    </row>
    <row r="173" spans="1:4" ht="14.4">
      <c r="A173" s="8">
        <v>45474</v>
      </c>
      <c r="B173" s="143">
        <v>5</v>
      </c>
      <c r="C173" s="143">
        <v>3</v>
      </c>
      <c r="D173" s="158">
        <v>500</v>
      </c>
    </row>
    <row r="174" spans="1:4" ht="14.4">
      <c r="A174" s="8">
        <v>45505</v>
      </c>
      <c r="B174" s="143">
        <v>5</v>
      </c>
      <c r="C174" s="143">
        <v>3</v>
      </c>
      <c r="D174" s="158">
        <v>500</v>
      </c>
    </row>
    <row r="175" spans="1:4" ht="14.4">
      <c r="A175" s="8">
        <v>45536</v>
      </c>
      <c r="B175" s="143">
        <v>5</v>
      </c>
      <c r="C175" s="143">
        <v>3</v>
      </c>
      <c r="D175" s="158">
        <v>498</v>
      </c>
    </row>
    <row r="176" spans="1:4" ht="14.4">
      <c r="A176" s="8">
        <v>45566</v>
      </c>
      <c r="B176" s="143">
        <v>5</v>
      </c>
      <c r="C176" s="143">
        <v>3</v>
      </c>
      <c r="D176" s="158">
        <v>498</v>
      </c>
    </row>
    <row r="177" spans="1:4" ht="14.4">
      <c r="A177" s="8">
        <v>45597</v>
      </c>
      <c r="B177" s="143">
        <v>5</v>
      </c>
      <c r="C177" s="143">
        <v>3</v>
      </c>
      <c r="D177" s="158">
        <v>498</v>
      </c>
    </row>
    <row r="178" spans="1:4" ht="14.4">
      <c r="A178" s="8">
        <v>45627</v>
      </c>
      <c r="B178" s="143">
        <v>5</v>
      </c>
      <c r="C178" s="143">
        <v>3</v>
      </c>
      <c r="D178" s="158">
        <v>495</v>
      </c>
    </row>
    <row r="179" spans="1:4" ht="14.4">
      <c r="A179" s="8">
        <v>45658</v>
      </c>
      <c r="B179" s="143">
        <v>5</v>
      </c>
      <c r="C179" s="143">
        <v>3</v>
      </c>
      <c r="D179" s="158">
        <v>495</v>
      </c>
    </row>
    <row r="180" spans="1:4" ht="14.4">
      <c r="A180" s="8">
        <v>45689</v>
      </c>
      <c r="B180" s="143">
        <v>5</v>
      </c>
      <c r="C180" s="143">
        <v>3</v>
      </c>
      <c r="D180" s="158">
        <v>495</v>
      </c>
    </row>
    <row r="181" spans="1:4" ht="14.4">
      <c r="A181" s="8">
        <v>45717</v>
      </c>
      <c r="B181" s="143">
        <v>5</v>
      </c>
      <c r="C181" s="143">
        <v>3</v>
      </c>
      <c r="D181" s="158">
        <v>495</v>
      </c>
    </row>
    <row r="182" spans="1:4" ht="14.4">
      <c r="A182" s="8">
        <v>45748</v>
      </c>
      <c r="B182" s="143">
        <v>5</v>
      </c>
      <c r="C182" s="143">
        <v>3</v>
      </c>
      <c r="D182" s="158">
        <v>495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166</v>
      </c>
      <c r="B1" s="56">
        <v>2025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45748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229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816832.86752873997</v>
      </c>
      <c r="C11" s="80">
        <f>IF(ISERROR(VLOOKUP($A$6,'Кредити НФК'!$A$10:$M$200,2,0)),"–",VLOOKUP($A$6,'Кредити НФК'!$A$10:$M$200,2,0))</f>
        <v>36133.530599919999</v>
      </c>
      <c r="D11" s="81">
        <f t="shared" ref="D11:D16" si="0">IF(ISERROR(C11/B11*100),"–",C11/B11*100)</f>
        <v>4.4236136958150318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18.1774123891431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6.2108648668483397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2.4875070326457376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568991.63896480005</v>
      </c>
      <c r="C12" s="80">
        <f>IF(ISERROR(VLOOKUP($A$6,'Кредити НФК'!$A$10:$M$200,6,0)),"–",VLOOKUP($A$6,'Кредити НФК'!$A$10:$M$200,6,0))</f>
        <v>23147.103957849999</v>
      </c>
      <c r="D12" s="81">
        <f t="shared" si="0"/>
        <v>4.0680921076385035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16.775360329345659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5.1870065726026695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0.7927386678924222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247841.22856394001</v>
      </c>
      <c r="C13" s="80">
        <f>IF(ISERROR(VLOOKUP($A$6,'Кредити НФК'!$A$10:$M$200,10,0)),"–",VLOOKUP($A$6,'Кредити НФК'!$A$10:$M$200,10,0))</f>
        <v>12986.426642070001</v>
      </c>
      <c r="D13" s="81">
        <f t="shared" si="0"/>
        <v>5.2398169252617555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20.761750420108996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8.0860950258677633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5.6539662857216797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313023.99799017998</v>
      </c>
      <c r="C14" s="80">
        <f>IF(ISERROR(VLOOKUP($A$6,'Кредити ДГ'!$A$10:$M$200,2,0)),"–",VLOOKUP($A$6,'Кредити ДГ'!$A$10:$M$200,2,0))</f>
        <v>31502.794605999999</v>
      </c>
      <c r="D14" s="81">
        <f t="shared" si="0"/>
        <v>10.064018991600857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30.553981626050728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5.3745811518549829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1.1534649279179519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302531.75057251001</v>
      </c>
      <c r="C15" s="80">
        <f>IF(ISERROR(VLOOKUP($A$6,'Кредити ДГ'!$A$10:$M$200,6,0)),"–",VLOOKUP($A$6,'Кредити ДГ'!$A$10:$M$200,6,0))</f>
        <v>31203.620344930001</v>
      </c>
      <c r="D15" s="81">
        <f t="shared" si="0"/>
        <v>10.314163814502241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32.714842804617064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5.917166543849703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1.1479634320258612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10492.24741767</v>
      </c>
      <c r="C16" s="87">
        <f>IF(ISERROR(VLOOKUP($A$6,'Кредити ДГ'!$A$10:$M$200,10,0)),"–",VLOOKUP($A$6,'Кредити ДГ'!$A$10:$M$200,10,0))</f>
        <v>299.17426107</v>
      </c>
      <c r="D16" s="88">
        <f t="shared" si="0"/>
        <v>2.8513839710466651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-51.614366753828165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-31.320597657779757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1.7305713295929053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1217183.2390689801</v>
      </c>
      <c r="C18" s="80">
        <f>IF(ISERROR(VLOOKUP($A$6,'Депозити НФК'!$A$10:$S$200,2,0)),"–",VLOOKUP($A$6,'Депозити НФК'!$A$10:$S$200,2,0))</f>
        <v>80408.232937590015</v>
      </c>
      <c r="D18" s="81">
        <f>IF(ISERROR(C18/B18*100),"–",C18/B18*100)</f>
        <v>6.6060910433743762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6.8652955774633426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-10.394269665900211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2.0719466996279863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904124.78066096036</v>
      </c>
      <c r="C19" s="80">
        <f>IF(ISERROR(VLOOKUP($A$6,'Депозити НФК'!$A$10:$S$200,8,0)),"–",VLOOKUP($A$6,'Депозити НФК'!$A$10:$S$200,8,0))</f>
        <v>66066.387629739998</v>
      </c>
      <c r="D19" s="81">
        <f t="shared" ref="D19:D23" si="1">IF(ISERROR(C19/B19*100),"–",C19/B19*100)</f>
        <v>7.3072200920587722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9.206908191184084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-12.699056323233179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3.6005983170107214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313058.45840802003</v>
      </c>
      <c r="C20" s="80">
        <f>IF(ISERROR(VLOOKUP($A$6,'Депозити НФК'!$A$10:$S$200,14,0)),"–",VLOOKUP($A$6,'Депозити НФК'!$A$10:$S$200,14,0))</f>
        <v>14341.845307850001</v>
      </c>
      <c r="D20" s="81">
        <f t="shared" si="1"/>
        <v>4.5812035812039209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-2.7412882582178071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2.0119143229648557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-4.4243947128373122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1413823.5465283697</v>
      </c>
      <c r="C21" s="80">
        <f>IF(ISERROR(VLOOKUP($A$6,'Депозити ДГ'!$A$10:$S$200,2,0)),"–",VLOOKUP($A$6,'Депозити ДГ'!$A$10:$S$200,2,0))</f>
        <v>178704.63264695002</v>
      </c>
      <c r="D21" s="81">
        <f t="shared" si="1"/>
        <v>12.639811600659613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24.162164796389192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4.4564054772194197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2.2685413590387498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913499.64493157982</v>
      </c>
      <c r="C22" s="80">
        <f>IF(ISERROR(VLOOKUP($A$6,'Депозити ДГ'!$A$10:$S$200,8,0)),"–",VLOOKUP($A$6,'Депозити ДГ'!$A$10:$S$200,8,0))</f>
        <v>105511.04756457999</v>
      </c>
      <c r="D22" s="81">
        <f t="shared" si="1"/>
        <v>11.55020126718086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20.364754823366724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3.5039843500877339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2.2745451001648433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500323.90159679</v>
      </c>
      <c r="C23" s="87">
        <f>IF(ISERROR(VLOOKUP($A$6,'Депозити ДГ'!$A$10:$S$200,14,0)),"–",VLOOKUP($A$6,'Депозити ДГ'!$A$10:$S$200,14,0))</f>
        <v>73193.585082370002</v>
      </c>
      <c r="D23" s="88">
        <f t="shared" si="1"/>
        <v>14.629240147986486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30.078012125614947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5.86061292389995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2.259888001880654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15.2905</v>
      </c>
      <c r="F28" s="82">
        <f>IF(ISERROR(VLOOKUP($A$6,'% ставки за кредитами НФК'!$A$10:$S$200,2,0)),"–",VLOOKUP($A$6,'% ставки за кредитами НФК'!$A$10:$S$200,2,0))</f>
        <v>16.741299999999999</v>
      </c>
      <c r="G28" s="82">
        <f>IF(ISERROR(IF(F28=0,"–",F28-E28)),"–",IF(F28=0,"–",F28-E28))</f>
        <v>1.4507999999999992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16.611699999999999</v>
      </c>
      <c r="F29" s="82">
        <f>IF(ISERROR(VLOOKUP($A$6,'% ставки за кредитами НФК'!$A$10:$S$200,8,0)),"–",VLOOKUP($A$6,'% ставки за кредитами НФК'!$A$10:$S$200,8,0))</f>
        <v>17.9146</v>
      </c>
      <c r="G29" s="82">
        <f t="shared" ref="G29:G44" si="2">IF(ISERROR(IF(F29=0,"–",F29-E29)),"–",IF(F29=0,"–",F29-E29))</f>
        <v>1.3029000000000011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16.614100000000001</v>
      </c>
      <c r="F30" s="82">
        <f>IF(ISERROR(VLOOKUP($A$6,'% ставки за кредитами НФК'!$A$10:$S$200,10,0)),"–",VLOOKUP($A$6,'% ставки за кредитами НФК'!$A$10:$S$200,10,0))</f>
        <v>18.301500000000001</v>
      </c>
      <c r="G30" s="82">
        <f t="shared" si="2"/>
        <v>1.6874000000000002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6.3094000000000001</v>
      </c>
      <c r="F31" s="82">
        <f>IF(ISERROR(VLOOKUP($A$6,'% ставки за кредитами НФК'!$A$10:$S$200,14,0)),"–",VLOOKUP($A$6,'% ставки за кредитами НФК'!$A$10:$S$200,14,0))</f>
        <v>5.9679000000000002</v>
      </c>
      <c r="G31" s="82">
        <f t="shared" si="2"/>
        <v>-0.34149999999999991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6.3108000000000004</v>
      </c>
      <c r="F32" s="82">
        <f>IF(ISERROR(VLOOKUP($A$6,'% ставки за кредитами НФК'!$A$10:$S$200,16,0)),"–",VLOOKUP($A$6,'% ставки за кредитами НФК'!$A$10:$S$200,16,0))</f>
        <v>6.0144000000000002</v>
      </c>
      <c r="G32" s="82">
        <f t="shared" si="2"/>
        <v>-0.29640000000000022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28.378900000000002</v>
      </c>
      <c r="F33" s="82">
        <f>IF(ISERROR(VLOOKUP($A$6,'% ставки за кредитами ДГ'!$A$10:$S$200,2,0)),"–",VLOOKUP($A$6,'% ставки за кредитами ДГ'!$A$10:$S$200,2,0))</f>
        <v>34.646900000000002</v>
      </c>
      <c r="G33" s="82">
        <f t="shared" si="2"/>
        <v>6.2680000000000007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28.3947</v>
      </c>
      <c r="F34" s="82">
        <f>IF(ISERROR(VLOOKUP($A$6,'% ставки за кредитами ДГ'!$A$10:$S$200,8,0)),"–",VLOOKUP($A$6,'% ставки за кредитами ДГ'!$A$10:$S$200,8,0))</f>
        <v>34.752400000000002</v>
      </c>
      <c r="G34" s="82">
        <f t="shared" si="2"/>
        <v>6.3577000000000012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34.479599999999998</v>
      </c>
      <c r="F35" s="82">
        <f>IF(ISERROR(VLOOKUP($A$6,'% ставки за кредитами ДГ'!$A$10:$S$200,10,0)),"–",VLOOKUP($A$6,'% ставки за кредитами ДГ'!$A$10:$S$200,10,0))</f>
        <v>34.774299999999997</v>
      </c>
      <c r="G35" s="82">
        <f t="shared" si="2"/>
        <v>0.29469999999999885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13.567</v>
      </c>
      <c r="F36" s="82">
        <f>IF(ISERROR(VLOOKUP($A$6,'% ставки за кредитами ДГ'!$A$10:$S$200,14,0)),"–",VLOOKUP($A$6,'% ставки за кредитами ДГ'!$A$10:$S$200,14,0))</f>
        <v>7.1380999999999997</v>
      </c>
      <c r="G36" s="82">
        <f t="shared" si="2"/>
        <v>-6.4289000000000005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7.8761000000000001</v>
      </c>
      <c r="F37" s="89">
        <f>IF(ISERROR(VLOOKUP($A$6,'% ставки за кредитами ДГ'!$A$10:$S$200,16,0)),"–",VLOOKUP($A$6,'% ставки за кредитами ДГ'!$A$10:$S$200,16,0))</f>
        <v>6.2573999999999996</v>
      </c>
      <c r="G37" s="89">
        <f t="shared" si="2"/>
        <v>-1.6187000000000005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8.6957000000000004</v>
      </c>
      <c r="F39" s="82">
        <f>IF(ISERROR(VLOOKUP($A$6,'% ставки за депозитами НФК'!$A$10:$P$200,2,0)),"–",VLOOKUP($A$6,'% ставки за депозитами НФК'!$A$10:$P$200,2,0))</f>
        <v>9.7149999999999999</v>
      </c>
      <c r="G39" s="82">
        <f t="shared" si="2"/>
        <v>1.0192999999999994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9.6890999999999998</v>
      </c>
      <c r="F40" s="82">
        <f>IF(ISERROR(VLOOKUP($A$6,'% ставки за депозитами НФК'!$A$10:$P$200,7,0)),"–",VLOOKUP($A$6,'% ставки за депозитами НФК'!$A$10:$P$200,7,0))</f>
        <v>11.277200000000001</v>
      </c>
      <c r="G40" s="82">
        <f t="shared" si="2"/>
        <v>1.5881000000000007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0.76100000000000001</v>
      </c>
      <c r="F41" s="82">
        <f>IF(ISERROR(VLOOKUP($A$6,'% ставки за депозитами НФК'!$A$10:$P$200,12,0)),"–",VLOOKUP($A$6,'% ставки за депозитами НФК'!$A$10:$P$200,12,0))</f>
        <v>1.1195999999999999</v>
      </c>
      <c r="G41" s="82">
        <f t="shared" si="2"/>
        <v>0.35859999999999992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8.0541999999999998</v>
      </c>
      <c r="F42" s="82">
        <f>IF(ISERROR(VLOOKUP($A$6,'% ставки за депозитами ДГ'!$A$10:$P$200,2,0)),"–",VLOOKUP($A$6,'% ставки за депозитами ДГ'!$A$10:$P$200,2,0))</f>
        <v>9.2527000000000008</v>
      </c>
      <c r="G42" s="82">
        <f t="shared" si="2"/>
        <v>1.198500000000001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10.428900000000001</v>
      </c>
      <c r="F43" s="82">
        <f>IF(ISERROR(VLOOKUP($A$6,'% ставки за депозитами ДГ'!$A$10:$P$200,7,0)),"–",VLOOKUP($A$6,'% ставки за депозитами ДГ'!$A$10:$P$200,7,0))</f>
        <v>11.888199999999999</v>
      </c>
      <c r="G43" s="82">
        <f t="shared" si="2"/>
        <v>1.4592999999999989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1.0068999999999999</v>
      </c>
      <c r="F44" s="89">
        <f>IF(ISERROR(VLOOKUP($A$6,'% ставки за депозитами ДГ'!$A$10:$P$200,12,0)),"–",VLOOKUP($A$6,'% ставки за депозитами ДГ'!$A$10:$P$200,12,0))</f>
        <v>0.9153</v>
      </c>
      <c r="G44" s="89">
        <f t="shared" si="2"/>
        <v>-9.1599999999999904E-2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495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267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43</v>
      </c>
      <c r="E10" s="158">
        <v>4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1152</v>
      </c>
      <c r="E11" s="158">
        <v>79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265</v>
      </c>
      <c r="C13" s="158">
        <v>300335</v>
      </c>
      <c r="D13" s="158">
        <v>325</v>
      </c>
      <c r="E13" s="158">
        <v>30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257</v>
      </c>
      <c r="C15" s="158">
        <v>305299</v>
      </c>
      <c r="D15" s="158">
        <v>1105</v>
      </c>
      <c r="E15" s="158">
        <v>131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15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94</v>
      </c>
      <c r="E17" s="158">
        <v>12</v>
      </c>
    </row>
    <row r="18" spans="1:5" s="1" customFormat="1">
      <c r="A18" s="157">
        <v>72</v>
      </c>
      <c r="B18" s="159" t="s">
        <v>231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251</v>
      </c>
      <c r="C19" s="158">
        <v>325365</v>
      </c>
      <c r="D19" s="158">
        <v>65</v>
      </c>
      <c r="E19" s="158">
        <v>2</v>
      </c>
    </row>
    <row r="20" spans="1:5" s="1" customFormat="1">
      <c r="A20" s="157">
        <v>91</v>
      </c>
      <c r="B20" s="159" t="s">
        <v>256</v>
      </c>
      <c r="C20" s="158">
        <v>325268</v>
      </c>
      <c r="D20" s="158">
        <v>20</v>
      </c>
      <c r="E20" s="158">
        <v>0</v>
      </c>
    </row>
    <row r="21" spans="1:5" s="1" customFormat="1">
      <c r="A21" s="157">
        <v>95</v>
      </c>
      <c r="B21" s="159" t="s">
        <v>252</v>
      </c>
      <c r="C21" s="158">
        <v>325990</v>
      </c>
      <c r="D21" s="158">
        <v>9</v>
      </c>
      <c r="E21" s="158">
        <v>0</v>
      </c>
    </row>
    <row r="22" spans="1:5" s="1" customFormat="1">
      <c r="A22" s="157">
        <v>96</v>
      </c>
      <c r="B22" s="159" t="s">
        <v>232</v>
      </c>
      <c r="C22" s="158">
        <v>307770</v>
      </c>
      <c r="D22" s="158">
        <v>199</v>
      </c>
      <c r="E22" s="158">
        <v>36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25</v>
      </c>
      <c r="E23" s="158">
        <v>1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45</v>
      </c>
      <c r="E24" s="158">
        <v>2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46</v>
      </c>
      <c r="E25" s="158">
        <v>4</v>
      </c>
    </row>
    <row r="26" spans="1:5" s="1" customFormat="1">
      <c r="A26" s="157">
        <v>113</v>
      </c>
      <c r="B26" s="159" t="s">
        <v>220</v>
      </c>
      <c r="C26" s="158">
        <v>331489</v>
      </c>
      <c r="D26" s="158">
        <v>73</v>
      </c>
      <c r="E26" s="158">
        <v>1</v>
      </c>
    </row>
    <row r="27" spans="1:5" s="1" customFormat="1">
      <c r="A27" s="157">
        <v>115</v>
      </c>
      <c r="B27" s="159" t="s">
        <v>238</v>
      </c>
      <c r="C27" s="158">
        <v>334851</v>
      </c>
      <c r="D27" s="158">
        <v>223</v>
      </c>
      <c r="E27" s="158">
        <v>32</v>
      </c>
    </row>
    <row r="28" spans="1:5" s="1" customFormat="1">
      <c r="A28" s="157">
        <v>123</v>
      </c>
      <c r="B28" s="159" t="s">
        <v>233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234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49</v>
      </c>
      <c r="E31" s="158">
        <v>3</v>
      </c>
    </row>
    <row r="32" spans="1:5" s="1" customFormat="1">
      <c r="A32" s="157">
        <v>136</v>
      </c>
      <c r="B32" s="159" t="s">
        <v>239</v>
      </c>
      <c r="C32" s="158">
        <v>351005</v>
      </c>
      <c r="D32" s="158">
        <v>218</v>
      </c>
      <c r="E32" s="158">
        <v>23</v>
      </c>
    </row>
    <row r="33" spans="1:5" s="1" customFormat="1">
      <c r="A33" s="157">
        <v>142</v>
      </c>
      <c r="B33" s="159" t="s">
        <v>240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146</v>
      </c>
      <c r="B34" s="159" t="s">
        <v>262</v>
      </c>
      <c r="C34" s="158">
        <v>320371</v>
      </c>
      <c r="D34" s="158">
        <v>13</v>
      </c>
      <c r="E34" s="158">
        <v>1</v>
      </c>
    </row>
    <row r="35" spans="1:5" s="1" customFormat="1">
      <c r="A35" s="157">
        <v>153</v>
      </c>
      <c r="B35" s="159" t="s">
        <v>223</v>
      </c>
      <c r="C35" s="158">
        <v>380838</v>
      </c>
      <c r="D35" s="158">
        <v>39</v>
      </c>
      <c r="E35" s="158">
        <v>2</v>
      </c>
    </row>
    <row r="36" spans="1:5" s="1" customFormat="1">
      <c r="A36" s="157">
        <v>171</v>
      </c>
      <c r="B36" s="159" t="s">
        <v>253</v>
      </c>
      <c r="C36" s="158">
        <v>300614</v>
      </c>
      <c r="D36" s="158">
        <v>125</v>
      </c>
      <c r="E36" s="158">
        <v>11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22</v>
      </c>
      <c r="E37" s="158">
        <v>6</v>
      </c>
    </row>
    <row r="38" spans="1:5" s="1" customFormat="1">
      <c r="A38" s="157">
        <v>231</v>
      </c>
      <c r="B38" s="159" t="s">
        <v>235</v>
      </c>
      <c r="C38" s="158">
        <v>322539</v>
      </c>
      <c r="D38" s="158">
        <v>19</v>
      </c>
      <c r="E38" s="158">
        <v>2</v>
      </c>
    </row>
    <row r="39" spans="1:5" s="1" customFormat="1">
      <c r="A39" s="157">
        <v>240</v>
      </c>
      <c r="B39" s="159" t="s">
        <v>263</v>
      </c>
      <c r="C39" s="158">
        <v>322540</v>
      </c>
      <c r="D39" s="158">
        <v>44</v>
      </c>
      <c r="E39" s="158">
        <v>4</v>
      </c>
    </row>
    <row r="40" spans="1:5" s="1" customFormat="1">
      <c r="A40" s="157">
        <v>242</v>
      </c>
      <c r="B40" s="159" t="s">
        <v>254</v>
      </c>
      <c r="C40" s="158">
        <v>322001</v>
      </c>
      <c r="D40" s="158">
        <v>13</v>
      </c>
      <c r="E40" s="158">
        <v>1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1</v>
      </c>
    </row>
    <row r="42" spans="1:5" s="1" customFormat="1">
      <c r="A42" s="157">
        <v>270</v>
      </c>
      <c r="B42" s="159" t="s">
        <v>236</v>
      </c>
      <c r="C42" s="158">
        <v>305749</v>
      </c>
      <c r="D42" s="158">
        <v>34</v>
      </c>
      <c r="E42" s="158">
        <v>15</v>
      </c>
    </row>
    <row r="43" spans="1:5" s="1" customFormat="1">
      <c r="A43" s="157">
        <v>272</v>
      </c>
      <c r="B43" s="159" t="s">
        <v>264</v>
      </c>
      <c r="C43" s="158">
        <v>300346</v>
      </c>
      <c r="D43" s="158">
        <v>137</v>
      </c>
      <c r="E43" s="158">
        <v>15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212</v>
      </c>
      <c r="E44" s="158">
        <v>11</v>
      </c>
    </row>
    <row r="45" spans="1:5" s="1" customFormat="1">
      <c r="A45" s="157">
        <v>286</v>
      </c>
      <c r="B45" s="159" t="s">
        <v>241</v>
      </c>
      <c r="C45" s="158">
        <v>306500</v>
      </c>
      <c r="D45" s="158">
        <v>32</v>
      </c>
      <c r="E45" s="158">
        <v>12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1</v>
      </c>
    </row>
    <row r="47" spans="1:5" s="1" customFormat="1">
      <c r="A47" s="157">
        <v>290</v>
      </c>
      <c r="B47" s="159" t="s">
        <v>224</v>
      </c>
      <c r="C47" s="158">
        <v>300506</v>
      </c>
      <c r="D47" s="158">
        <v>11</v>
      </c>
      <c r="E47" s="158">
        <v>0</v>
      </c>
    </row>
    <row r="48" spans="1:5" s="1" customFormat="1">
      <c r="A48" s="157">
        <v>295</v>
      </c>
      <c r="B48" s="159" t="s">
        <v>242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9</v>
      </c>
    </row>
    <row r="50" spans="1:5" s="1" customFormat="1">
      <c r="A50" s="157">
        <v>297</v>
      </c>
      <c r="B50" s="159" t="s">
        <v>225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1</v>
      </c>
    </row>
    <row r="52" spans="1:5" s="1" customFormat="1">
      <c r="A52" s="157">
        <v>305</v>
      </c>
      <c r="B52" s="159" t="s">
        <v>215</v>
      </c>
      <c r="C52" s="158">
        <v>307123</v>
      </c>
      <c r="D52" s="158">
        <v>34</v>
      </c>
      <c r="E52" s="158">
        <v>4</v>
      </c>
    </row>
    <row r="53" spans="1:5" s="1" customFormat="1">
      <c r="A53" s="157">
        <v>311</v>
      </c>
      <c r="B53" s="159" t="s">
        <v>243</v>
      </c>
      <c r="C53" s="158">
        <v>380106</v>
      </c>
      <c r="D53" s="158">
        <v>0</v>
      </c>
      <c r="E53" s="158">
        <v>0</v>
      </c>
    </row>
    <row r="54" spans="1:5" s="1" customFormat="1" ht="28.8">
      <c r="A54" s="157">
        <v>313</v>
      </c>
      <c r="B54" s="159" t="s">
        <v>244</v>
      </c>
      <c r="C54" s="158">
        <v>380883</v>
      </c>
      <c r="D54" s="158">
        <v>0</v>
      </c>
      <c r="E54" s="158">
        <v>0</v>
      </c>
    </row>
    <row r="55" spans="1:5" s="1" customFormat="1" ht="28.8">
      <c r="A55" s="157">
        <v>320</v>
      </c>
      <c r="B55" s="159" t="s">
        <v>258</v>
      </c>
      <c r="C55" s="158">
        <v>380281</v>
      </c>
      <c r="D55" s="158">
        <v>29</v>
      </c>
      <c r="E55" s="158">
        <v>1</v>
      </c>
    </row>
    <row r="56" spans="1:5" s="1" customFormat="1">
      <c r="A56" s="157">
        <v>329</v>
      </c>
      <c r="B56" s="159" t="s">
        <v>245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246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226</v>
      </c>
      <c r="C58" s="158">
        <v>313009</v>
      </c>
      <c r="D58" s="158">
        <v>8</v>
      </c>
      <c r="E58" s="158">
        <v>1</v>
      </c>
    </row>
    <row r="59" spans="1:5" s="1" customFormat="1">
      <c r="A59" s="157">
        <v>386</v>
      </c>
      <c r="B59" s="159" t="s">
        <v>255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227</v>
      </c>
      <c r="C61" s="158">
        <v>380582</v>
      </c>
      <c r="D61" s="158">
        <v>14</v>
      </c>
      <c r="E61" s="158">
        <v>0</v>
      </c>
    </row>
    <row r="62" spans="1:5" s="1" customFormat="1">
      <c r="A62" s="157">
        <v>392</v>
      </c>
      <c r="B62" s="159" t="s">
        <v>216</v>
      </c>
      <c r="C62" s="158">
        <v>380634</v>
      </c>
      <c r="D62" s="158">
        <v>153</v>
      </c>
      <c r="E62" s="158">
        <v>20</v>
      </c>
    </row>
    <row r="63" spans="1:5" s="1" customFormat="1">
      <c r="A63" s="157">
        <v>394</v>
      </c>
      <c r="B63" s="159" t="s">
        <v>247</v>
      </c>
      <c r="C63" s="158">
        <v>380645</v>
      </c>
      <c r="D63" s="158">
        <v>5</v>
      </c>
      <c r="E63" s="158">
        <v>1</v>
      </c>
    </row>
    <row r="64" spans="1:5" s="1" customFormat="1">
      <c r="A64" s="157">
        <v>395</v>
      </c>
      <c r="B64" s="159" t="s">
        <v>237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248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249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218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228</v>
      </c>
      <c r="C68" s="158">
        <v>339050</v>
      </c>
      <c r="D68" s="158">
        <v>40</v>
      </c>
      <c r="E68" s="158">
        <v>4</v>
      </c>
    </row>
    <row r="69" spans="1:5" s="1" customFormat="1">
      <c r="A69" s="157">
        <v>774</v>
      </c>
      <c r="B69" s="159" t="s">
        <v>250</v>
      </c>
      <c r="C69" s="158">
        <v>339072</v>
      </c>
      <c r="D69" s="158">
        <v>13</v>
      </c>
      <c r="E69" s="158">
        <v>1</v>
      </c>
    </row>
    <row r="70" spans="1:5" s="1" customFormat="1">
      <c r="A70" s="157"/>
      <c r="B70" s="162" t="s">
        <v>268</v>
      </c>
      <c r="C70" s="158"/>
      <c r="D70" s="162">
        <v>4966</v>
      </c>
      <c r="E70" s="162">
        <v>494</v>
      </c>
    </row>
    <row r="71" spans="1:5" s="1" customFormat="1">
      <c r="A71" s="157"/>
      <c r="B71" s="162"/>
      <c r="C71" s="158"/>
      <c r="D71" s="162"/>
      <c r="E71" s="162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60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C79" s="158"/>
      <c r="D79" s="158"/>
      <c r="E79" s="158"/>
    </row>
    <row r="80" spans="1:5" s="1" customFormat="1">
      <c r="A80" s="157"/>
      <c r="C80" s="158"/>
      <c r="D80" s="158"/>
      <c r="E80" s="158"/>
    </row>
    <row r="81" spans="1:5" s="1" customFormat="1" ht="13.8"/>
    <row r="82" spans="1:5" s="1" customFormat="1" ht="13.8">
      <c r="A82" s="145"/>
      <c r="B82" s="146"/>
      <c r="C82" s="147"/>
      <c r="D82" s="146"/>
      <c r="E82" s="146"/>
    </row>
    <row r="83" spans="1:5" s="1" customFormat="1" ht="13.8">
      <c r="A83" s="145"/>
      <c r="B83" s="146"/>
      <c r="C83" s="147"/>
      <c r="D83" s="146"/>
      <c r="E83" s="146"/>
    </row>
    <row r="84" spans="1:5" s="1" customFormat="1" ht="13.8">
      <c r="A84" s="145"/>
      <c r="B84" s="146"/>
      <c r="C84" s="147"/>
      <c r="D84" s="146"/>
      <c r="E84" s="146"/>
    </row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5" spans="1:5">
      <c r="A95" s="148"/>
      <c r="B95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hidden="1" outlineLevel="1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 hidden="1" outlineLevel="1" collapsed="1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 hidden="1" outlineLevel="1" collapsed="1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 hidden="1" outlineLevel="1" collapsed="1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 hidden="1" outlineLevel="1" collapsed="1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 hidden="1" outlineLevel="1" collapsed="1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 hidden="1" outlineLevel="1" collapsed="1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 hidden="1" outlineLevel="1" collapsed="1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 hidden="1" outlineLevel="1" collapsed="1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 hidden="1" outlineLevel="1" collapsed="1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 hidden="1" outlineLevel="1" collapsed="1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 hidden="1" outlineLevel="1" collapsed="1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 hidden="1" outlineLevel="1" collapsed="1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  <row r="170" spans="1:32" collapsed="1">
      <c r="A170" s="8">
        <v>45383</v>
      </c>
      <c r="B170" s="120">
        <v>737084.37149806996</v>
      </c>
      <c r="C170" s="120">
        <v>502357.99730644003</v>
      </c>
      <c r="D170" s="120">
        <v>234726.37419162999</v>
      </c>
      <c r="E170" s="120">
        <v>256883.21187192001</v>
      </c>
      <c r="F170" s="120">
        <v>244029.82100102</v>
      </c>
      <c r="G170" s="120">
        <v>12853.390870900001</v>
      </c>
      <c r="H170" s="120">
        <v>1100321.1977467902</v>
      </c>
      <c r="I170" s="120">
        <v>779736.04221380013</v>
      </c>
      <c r="J170" s="120">
        <v>320585.15553299</v>
      </c>
      <c r="K170" s="120">
        <v>1235277.7432384701</v>
      </c>
      <c r="L170" s="120">
        <v>799184.45573845995</v>
      </c>
      <c r="M170" s="120">
        <v>436093.28750000999</v>
      </c>
      <c r="N170" s="120">
        <v>16.3446</v>
      </c>
      <c r="O170" s="120">
        <v>17.5901</v>
      </c>
      <c r="P170" s="120">
        <v>17.416599999999999</v>
      </c>
      <c r="Q170" s="120">
        <v>6.5787000000000004</v>
      </c>
      <c r="R170" s="120">
        <v>6.5781000000000001</v>
      </c>
      <c r="S170" s="120">
        <v>27.453099999999999</v>
      </c>
      <c r="T170" s="120">
        <v>27.4678</v>
      </c>
      <c r="U170" s="120">
        <v>33.800699999999999</v>
      </c>
      <c r="V170" s="120">
        <v>13.716200000000001</v>
      </c>
      <c r="W170" s="120">
        <v>7.9484000000000004</v>
      </c>
      <c r="X170" s="120">
        <v>7.8472999999999997</v>
      </c>
      <c r="Y170" s="120">
        <v>9.6031999999999993</v>
      </c>
      <c r="Z170" s="120">
        <v>0.83309999999999995</v>
      </c>
      <c r="AA170" s="120">
        <v>8.4334000000000007</v>
      </c>
      <c r="AB170" s="120">
        <v>10.8972</v>
      </c>
      <c r="AC170" s="120">
        <v>1.0141</v>
      </c>
      <c r="AD170" s="121"/>
      <c r="AE170" s="121"/>
      <c r="AF170" s="121"/>
    </row>
    <row r="171" spans="1:32">
      <c r="A171" s="8">
        <v>45413</v>
      </c>
      <c r="B171" s="120">
        <v>747714.95160474</v>
      </c>
      <c r="C171" s="120">
        <v>507052.11308700999</v>
      </c>
      <c r="D171" s="120">
        <v>240662.83851773001</v>
      </c>
      <c r="E171" s="120">
        <v>262363.24676194001</v>
      </c>
      <c r="F171" s="120">
        <v>249371.39397112001</v>
      </c>
      <c r="G171" s="120">
        <v>12991.852790819999</v>
      </c>
      <c r="H171" s="120">
        <v>1112053.8532279097</v>
      </c>
      <c r="I171" s="120">
        <v>778781.10979400994</v>
      </c>
      <c r="J171" s="120">
        <v>333272.7434339</v>
      </c>
      <c r="K171" s="120">
        <v>1256698.1301644898</v>
      </c>
      <c r="L171" s="120">
        <v>811974.4937092301</v>
      </c>
      <c r="M171" s="120">
        <v>444723.63645525998</v>
      </c>
      <c r="N171" s="120">
        <v>14.6974</v>
      </c>
      <c r="O171" s="120">
        <v>15.7765</v>
      </c>
      <c r="P171" s="120">
        <v>15.1868</v>
      </c>
      <c r="Q171" s="120">
        <v>6.8810000000000002</v>
      </c>
      <c r="R171" s="120">
        <v>6.8806000000000003</v>
      </c>
      <c r="S171" s="120">
        <v>27.744299999999999</v>
      </c>
      <c r="T171" s="120">
        <v>27.7484</v>
      </c>
      <c r="U171" s="120">
        <v>34.222900000000003</v>
      </c>
      <c r="V171" s="120">
        <v>20.5886</v>
      </c>
      <c r="W171" s="120">
        <v>9.7706</v>
      </c>
      <c r="X171" s="120">
        <v>6.8426</v>
      </c>
      <c r="Y171" s="120">
        <v>8.9120000000000008</v>
      </c>
      <c r="Z171" s="120">
        <v>0.88560000000000005</v>
      </c>
      <c r="AA171" s="120">
        <v>8.2506000000000004</v>
      </c>
      <c r="AB171" s="120">
        <v>10.6379</v>
      </c>
      <c r="AC171" s="120">
        <v>1.0424</v>
      </c>
      <c r="AD171" s="121"/>
      <c r="AE171" s="121"/>
      <c r="AF171" s="121"/>
    </row>
    <row r="172" spans="1:32">
      <c r="A172" s="8">
        <v>45444</v>
      </c>
      <c r="B172" s="120">
        <v>757021.21725536999</v>
      </c>
      <c r="C172" s="120">
        <v>519680.61926566</v>
      </c>
      <c r="D172" s="120">
        <v>237340.59798970999</v>
      </c>
      <c r="E172" s="120">
        <v>267340.76306170999</v>
      </c>
      <c r="F172" s="120">
        <v>254501.00128756001</v>
      </c>
      <c r="G172" s="120">
        <v>12839.76177415</v>
      </c>
      <c r="H172" s="120">
        <v>1113683.09113032</v>
      </c>
      <c r="I172" s="120">
        <v>777750.99818249012</v>
      </c>
      <c r="J172" s="120">
        <v>335932.09294782998</v>
      </c>
      <c r="K172" s="120">
        <v>1285534.0883224399</v>
      </c>
      <c r="L172" s="120">
        <v>837827.9727664598</v>
      </c>
      <c r="M172" s="120">
        <v>447706.11555598001</v>
      </c>
      <c r="N172" s="120">
        <v>14.816800000000001</v>
      </c>
      <c r="O172" s="120">
        <v>15.6214</v>
      </c>
      <c r="P172" s="120">
        <v>15.1128</v>
      </c>
      <c r="Q172" s="120">
        <v>6.6513999999999998</v>
      </c>
      <c r="R172" s="120">
        <v>6.6506999999999996</v>
      </c>
      <c r="S172" s="120">
        <v>27.532</v>
      </c>
      <c r="T172" s="120">
        <v>27.5381</v>
      </c>
      <c r="U172" s="120">
        <v>33.7363</v>
      </c>
      <c r="V172" s="120">
        <v>16.9709</v>
      </c>
      <c r="W172" s="120">
        <v>8.0056999999999992</v>
      </c>
      <c r="X172" s="120">
        <v>6.7994000000000003</v>
      </c>
      <c r="Y172" s="120">
        <v>8.6027000000000005</v>
      </c>
      <c r="Z172" s="120">
        <v>0.85950000000000004</v>
      </c>
      <c r="AA172" s="120">
        <v>7.9916</v>
      </c>
      <c r="AB172" s="120">
        <v>10.4763</v>
      </c>
      <c r="AC172" s="120">
        <v>1.0411999999999999</v>
      </c>
      <c r="AD172" s="121"/>
      <c r="AE172" s="121"/>
      <c r="AF172" s="121"/>
    </row>
    <row r="173" spans="1:32">
      <c r="A173" s="8">
        <v>45474</v>
      </c>
      <c r="B173" s="120">
        <v>770074.03571699001</v>
      </c>
      <c r="C173" s="120">
        <v>526317.73872202996</v>
      </c>
      <c r="D173" s="120">
        <v>243756.29699495999</v>
      </c>
      <c r="E173" s="120">
        <v>274848.98437065998</v>
      </c>
      <c r="F173" s="120">
        <v>261812.6718325</v>
      </c>
      <c r="G173" s="120">
        <v>13036.31253816</v>
      </c>
      <c r="H173" s="120">
        <v>1132518.7583608404</v>
      </c>
      <c r="I173" s="120">
        <v>797485.49770024023</v>
      </c>
      <c r="J173" s="120">
        <v>335033.26066060003</v>
      </c>
      <c r="K173" s="120">
        <v>1278865.0799815503</v>
      </c>
      <c r="L173" s="120">
        <v>826401.61120992992</v>
      </c>
      <c r="M173" s="120">
        <v>452463.46877162007</v>
      </c>
      <c r="N173" s="120">
        <v>15.651300000000001</v>
      </c>
      <c r="O173" s="120">
        <v>16.555700000000002</v>
      </c>
      <c r="P173" s="120">
        <v>16.377800000000001</v>
      </c>
      <c r="Q173" s="120">
        <v>7.4032999999999998</v>
      </c>
      <c r="R173" s="120">
        <v>7.4058999999999999</v>
      </c>
      <c r="S173" s="120">
        <v>27.552800000000001</v>
      </c>
      <c r="T173" s="120">
        <v>27.5792</v>
      </c>
      <c r="U173" s="120">
        <v>33.270200000000003</v>
      </c>
      <c r="V173" s="120">
        <v>9.8162000000000003</v>
      </c>
      <c r="W173" s="120">
        <v>4.9172000000000002</v>
      </c>
      <c r="X173" s="120">
        <v>6.9306999999999999</v>
      </c>
      <c r="Y173" s="120">
        <v>8.4589999999999996</v>
      </c>
      <c r="Z173" s="120">
        <v>0.91779999999999995</v>
      </c>
      <c r="AA173" s="120">
        <v>7.8838999999999997</v>
      </c>
      <c r="AB173" s="120">
        <v>10.271599999999999</v>
      </c>
      <c r="AC173" s="120">
        <v>1.0528999999999999</v>
      </c>
      <c r="AD173" s="121"/>
      <c r="AE173" s="121"/>
      <c r="AF173" s="121"/>
    </row>
    <row r="174" spans="1:32">
      <c r="A174" s="8">
        <v>45505</v>
      </c>
      <c r="B174" s="120">
        <v>777304.26037064998</v>
      </c>
      <c r="C174" s="120">
        <v>532169.19271168998</v>
      </c>
      <c r="D174" s="120">
        <v>245135.06765896</v>
      </c>
      <c r="E174" s="120">
        <v>280398.34619633999</v>
      </c>
      <c r="F174" s="120">
        <v>267300.68927844998</v>
      </c>
      <c r="G174" s="120">
        <v>13097.656917890001</v>
      </c>
      <c r="H174" s="120">
        <v>1120841.7970338201</v>
      </c>
      <c r="I174" s="120">
        <v>775223.79712251003</v>
      </c>
      <c r="J174" s="120">
        <v>345617.99991131003</v>
      </c>
      <c r="K174" s="120">
        <v>1290027.2664333798</v>
      </c>
      <c r="L174" s="120">
        <v>831743.94034219987</v>
      </c>
      <c r="M174" s="120">
        <v>458283.32609117997</v>
      </c>
      <c r="N174" s="120">
        <v>14.109500000000001</v>
      </c>
      <c r="O174" s="120">
        <v>15.159599999999999</v>
      </c>
      <c r="P174" s="120">
        <v>14.6106</v>
      </c>
      <c r="Q174" s="120">
        <v>6.5448000000000004</v>
      </c>
      <c r="R174" s="120">
        <v>6.5430000000000001</v>
      </c>
      <c r="S174" s="120">
        <v>27.651299999999999</v>
      </c>
      <c r="T174" s="120">
        <v>27.6557</v>
      </c>
      <c r="U174" s="120">
        <v>33.541200000000003</v>
      </c>
      <c r="V174" s="120">
        <v>19.846299999999999</v>
      </c>
      <c r="W174" s="120">
        <v>8.3742000000000001</v>
      </c>
      <c r="X174" s="120">
        <v>6.6074999999999999</v>
      </c>
      <c r="Y174" s="120">
        <v>8.4417000000000009</v>
      </c>
      <c r="Z174" s="120">
        <v>0.92310000000000003</v>
      </c>
      <c r="AA174" s="120">
        <v>7.9165999999999999</v>
      </c>
      <c r="AB174" s="120">
        <v>10.224600000000001</v>
      </c>
      <c r="AC174" s="120">
        <v>1.0784</v>
      </c>
      <c r="AD174" s="121"/>
      <c r="AE174" s="121"/>
      <c r="AF174" s="121"/>
    </row>
    <row r="175" spans="1:32">
      <c r="A175" s="8">
        <v>45536</v>
      </c>
      <c r="B175" s="120">
        <v>786080.44148228003</v>
      </c>
      <c r="C175" s="120">
        <v>541603.97139060998</v>
      </c>
      <c r="D175" s="120">
        <v>244476.47009166999</v>
      </c>
      <c r="E175" s="120">
        <v>284751.98181804002</v>
      </c>
      <c r="F175" s="120">
        <v>271681.97264194</v>
      </c>
      <c r="G175" s="120">
        <v>13070.0091761</v>
      </c>
      <c r="H175" s="120">
        <v>1098295.2191575398</v>
      </c>
      <c r="I175" s="120">
        <v>763695.48101640982</v>
      </c>
      <c r="J175" s="120">
        <v>334599.73814113002</v>
      </c>
      <c r="K175" s="120">
        <v>1314981.06930904</v>
      </c>
      <c r="L175" s="120">
        <v>850605.89281283983</v>
      </c>
      <c r="M175" s="120">
        <v>464375.17649620003</v>
      </c>
      <c r="N175" s="120">
        <v>14.0684</v>
      </c>
      <c r="O175" s="120">
        <v>15.154199999999999</v>
      </c>
      <c r="P175" s="120">
        <v>14.6012</v>
      </c>
      <c r="Q175" s="120">
        <v>6.3536999999999999</v>
      </c>
      <c r="R175" s="120">
        <v>6.3517000000000001</v>
      </c>
      <c r="S175" s="120">
        <v>27.630299999999998</v>
      </c>
      <c r="T175" s="120">
        <v>27.639199999999999</v>
      </c>
      <c r="U175" s="120">
        <v>33.422499999999999</v>
      </c>
      <c r="V175" s="120">
        <v>16.049199999999999</v>
      </c>
      <c r="W175" s="120">
        <v>8.1434999999999995</v>
      </c>
      <c r="X175" s="120">
        <v>5.9920999999999998</v>
      </c>
      <c r="Y175" s="120">
        <v>8.5412999999999997</v>
      </c>
      <c r="Z175" s="120">
        <v>0.94740000000000002</v>
      </c>
      <c r="AA175" s="120">
        <v>7.4253</v>
      </c>
      <c r="AB175" s="120">
        <v>10.103400000000001</v>
      </c>
      <c r="AC175" s="120">
        <v>1.1115999999999999</v>
      </c>
      <c r="AD175" s="121"/>
      <c r="AE175" s="121"/>
      <c r="AF175" s="121"/>
    </row>
    <row r="176" spans="1:32">
      <c r="A176" s="8">
        <v>45566</v>
      </c>
      <c r="B176" s="120">
        <v>780447.60446363001</v>
      </c>
      <c r="C176" s="120">
        <v>536788.33199054003</v>
      </c>
      <c r="D176" s="120">
        <v>243659.27247309001</v>
      </c>
      <c r="E176" s="120">
        <v>289071.43222233001</v>
      </c>
      <c r="F176" s="120">
        <v>277125.41054720001</v>
      </c>
      <c r="G176" s="120">
        <v>11946.021675129999</v>
      </c>
      <c r="H176" s="120">
        <v>1121314.2390155098</v>
      </c>
      <c r="I176" s="120">
        <v>793399.24871415005</v>
      </c>
      <c r="J176" s="120">
        <v>327914.99030135997</v>
      </c>
      <c r="K176" s="120">
        <v>1320697.1650010699</v>
      </c>
      <c r="L176" s="120">
        <v>851441.88456774014</v>
      </c>
      <c r="M176" s="120">
        <v>469255.28043332999</v>
      </c>
      <c r="N176" s="120">
        <v>14.1106</v>
      </c>
      <c r="O176" s="120">
        <v>15.5364</v>
      </c>
      <c r="P176" s="120">
        <v>15.2646</v>
      </c>
      <c r="Q176" s="120">
        <v>6.2892000000000001</v>
      </c>
      <c r="R176" s="120">
        <v>6.2873999999999999</v>
      </c>
      <c r="S176" s="120">
        <v>27.735700000000001</v>
      </c>
      <c r="T176" s="120">
        <v>27.7456</v>
      </c>
      <c r="U176" s="120">
        <v>33.365099999999998</v>
      </c>
      <c r="V176" s="120">
        <v>13.872299999999999</v>
      </c>
      <c r="W176" s="120">
        <v>6.4574999999999996</v>
      </c>
      <c r="X176" s="120">
        <v>6.9353999999999996</v>
      </c>
      <c r="Y176" s="120">
        <v>8.6026000000000007</v>
      </c>
      <c r="Z176" s="120">
        <v>0.89459999999999995</v>
      </c>
      <c r="AA176" s="120">
        <v>7.694</v>
      </c>
      <c r="AB176" s="120">
        <v>10.2081</v>
      </c>
      <c r="AC176" s="120">
        <v>1.0387</v>
      </c>
      <c r="AD176" s="121"/>
      <c r="AE176" s="121"/>
      <c r="AF176" s="121"/>
    </row>
    <row r="177" spans="1:32">
      <c r="A177" s="8">
        <v>45597</v>
      </c>
      <c r="B177" s="120">
        <v>790365.05647554004</v>
      </c>
      <c r="C177" s="120">
        <v>541765.38331952004</v>
      </c>
      <c r="D177" s="120">
        <v>248599.67315602</v>
      </c>
      <c r="E177" s="120">
        <v>294951.96018507</v>
      </c>
      <c r="F177" s="120">
        <v>283020.02369826002</v>
      </c>
      <c r="G177" s="120">
        <v>11931.93648681</v>
      </c>
      <c r="H177" s="120">
        <v>1122636.2761193402</v>
      </c>
      <c r="I177" s="120">
        <v>796924.23882835999</v>
      </c>
      <c r="J177" s="120">
        <v>325712.03729097999</v>
      </c>
      <c r="K177" s="120">
        <v>1335915.8534340903</v>
      </c>
      <c r="L177" s="120">
        <v>862312.94666867994</v>
      </c>
      <c r="M177" s="120">
        <v>473602.90676540998</v>
      </c>
      <c r="N177" s="120">
        <v>13.357699999999999</v>
      </c>
      <c r="O177" s="120">
        <v>14.8018</v>
      </c>
      <c r="P177" s="120">
        <v>14.244999999999999</v>
      </c>
      <c r="Q177" s="120">
        <v>6.2431999999999999</v>
      </c>
      <c r="R177" s="120">
        <v>6.2439999999999998</v>
      </c>
      <c r="S177" s="120">
        <v>27.1934</v>
      </c>
      <c r="T177" s="120">
        <v>27.206199999999999</v>
      </c>
      <c r="U177" s="120">
        <v>32.665700000000001</v>
      </c>
      <c r="V177" s="120">
        <v>13.254200000000001</v>
      </c>
      <c r="W177" s="120">
        <v>7.1087999999999996</v>
      </c>
      <c r="X177" s="120">
        <v>7.4573</v>
      </c>
      <c r="Y177" s="120">
        <v>8.4356000000000009</v>
      </c>
      <c r="Z177" s="120">
        <v>0.83550000000000002</v>
      </c>
      <c r="AA177" s="120">
        <v>7.6212</v>
      </c>
      <c r="AB177" s="120">
        <v>10.256500000000001</v>
      </c>
      <c r="AC177" s="120">
        <v>1.0646</v>
      </c>
      <c r="AD177" s="121"/>
      <c r="AE177" s="121"/>
      <c r="AF177" s="121"/>
    </row>
    <row r="178" spans="1:32">
      <c r="A178" s="8">
        <v>45627</v>
      </c>
      <c r="B178" s="120">
        <v>782219.07062774</v>
      </c>
      <c r="C178" s="120">
        <v>531408.56119597994</v>
      </c>
      <c r="D178" s="120">
        <v>250810.50943176</v>
      </c>
      <c r="E178" s="120">
        <v>291759.56418992003</v>
      </c>
      <c r="F178" s="120">
        <v>280116.67716557998</v>
      </c>
      <c r="G178" s="120">
        <v>11642.88702434</v>
      </c>
      <c r="H178" s="120">
        <v>1227642.4079868596</v>
      </c>
      <c r="I178" s="120">
        <v>896538.76843407028</v>
      </c>
      <c r="J178" s="120">
        <v>331103.63955278997</v>
      </c>
      <c r="K178" s="120">
        <v>1381874.9500687101</v>
      </c>
      <c r="L178" s="120">
        <v>896810.57919934997</v>
      </c>
      <c r="M178" s="120">
        <v>485064.37086936005</v>
      </c>
      <c r="N178" s="120">
        <v>13.737500000000001</v>
      </c>
      <c r="O178" s="120">
        <v>15.0021</v>
      </c>
      <c r="P178" s="120">
        <v>14.599399999999999</v>
      </c>
      <c r="Q178" s="120">
        <v>6.2554999999999996</v>
      </c>
      <c r="R178" s="120">
        <v>6.2496</v>
      </c>
      <c r="S178" s="120">
        <v>27.7974</v>
      </c>
      <c r="T178" s="120">
        <v>27.808199999999999</v>
      </c>
      <c r="U178" s="120">
        <v>33.658700000000003</v>
      </c>
      <c r="V178" s="120">
        <v>14.713699999999999</v>
      </c>
      <c r="W178" s="120">
        <v>8.9337</v>
      </c>
      <c r="X178" s="120">
        <v>7.2984999999999998</v>
      </c>
      <c r="Y178" s="120">
        <v>8.3117000000000001</v>
      </c>
      <c r="Z178" s="120">
        <v>0.83260000000000001</v>
      </c>
      <c r="AA178" s="120">
        <v>7.2891000000000004</v>
      </c>
      <c r="AB178" s="120">
        <v>9.9954000000000001</v>
      </c>
      <c r="AC178" s="120">
        <v>1.0572999999999999</v>
      </c>
      <c r="AD178" s="121"/>
      <c r="AE178" s="121"/>
      <c r="AF178" s="121"/>
    </row>
    <row r="179" spans="1:32">
      <c r="A179" s="8">
        <v>45658</v>
      </c>
      <c r="B179" s="120">
        <v>774407.91559429001</v>
      </c>
      <c r="C179" s="120">
        <v>533595.10044112999</v>
      </c>
      <c r="D179" s="120">
        <v>240812.81515315999</v>
      </c>
      <c r="E179" s="120">
        <v>297387.04787749</v>
      </c>
      <c r="F179" s="120">
        <v>285816.81691229</v>
      </c>
      <c r="G179" s="120">
        <v>11570.2309652</v>
      </c>
      <c r="H179" s="120">
        <v>1183648.21080099</v>
      </c>
      <c r="I179" s="120">
        <v>847598.64050361002</v>
      </c>
      <c r="J179" s="120">
        <v>336049.57029738004</v>
      </c>
      <c r="K179" s="120">
        <v>1365641.0550475302</v>
      </c>
      <c r="L179" s="120">
        <v>880418.08783410001</v>
      </c>
      <c r="M179" s="120">
        <v>485222.96721342998</v>
      </c>
      <c r="N179" s="120">
        <v>15.6356</v>
      </c>
      <c r="O179" s="120">
        <v>16.575500000000002</v>
      </c>
      <c r="P179" s="120">
        <v>16.532</v>
      </c>
      <c r="Q179" s="120">
        <v>6.2794999999999996</v>
      </c>
      <c r="R179" s="120">
        <v>6.2778999999999998</v>
      </c>
      <c r="S179" s="120">
        <v>28.189499999999999</v>
      </c>
      <c r="T179" s="120">
        <v>28.199100000000001</v>
      </c>
      <c r="U179" s="120">
        <v>34.0657</v>
      </c>
      <c r="V179" s="120">
        <v>15.263</v>
      </c>
      <c r="W179" s="120">
        <v>5.6242000000000001</v>
      </c>
      <c r="X179" s="120">
        <v>7.5743999999999998</v>
      </c>
      <c r="Y179" s="120">
        <v>8.5900999999999996</v>
      </c>
      <c r="Z179" s="120">
        <v>0.83120000000000005</v>
      </c>
      <c r="AA179" s="120">
        <v>7.4923000000000002</v>
      </c>
      <c r="AB179" s="120">
        <v>10.1884</v>
      </c>
      <c r="AC179" s="120">
        <v>1.0226999999999999</v>
      </c>
      <c r="AD179" s="121"/>
      <c r="AE179" s="121"/>
      <c r="AF179" s="121"/>
    </row>
    <row r="180" spans="1:32">
      <c r="A180" s="8">
        <v>45689</v>
      </c>
      <c r="B180" s="120">
        <v>788997.69236026006</v>
      </c>
      <c r="C180" s="120">
        <v>549132.70473012002</v>
      </c>
      <c r="D180" s="120">
        <v>239864.98763014001</v>
      </c>
      <c r="E180" s="120">
        <v>301044.66417576</v>
      </c>
      <c r="F180" s="120">
        <v>289569.91322793998</v>
      </c>
      <c r="G180" s="120">
        <v>11474.750947820001</v>
      </c>
      <c r="H180" s="120">
        <v>1178792.6350090201</v>
      </c>
      <c r="I180" s="120">
        <v>868849.37618282996</v>
      </c>
      <c r="J180" s="120">
        <v>309943.25882618991</v>
      </c>
      <c r="K180" s="120">
        <v>1377980.8703743301</v>
      </c>
      <c r="L180" s="120">
        <v>893939.05714070995</v>
      </c>
      <c r="M180" s="120">
        <v>484041.81323361996</v>
      </c>
      <c r="N180" s="120">
        <v>14.414</v>
      </c>
      <c r="O180" s="120">
        <v>15.6327</v>
      </c>
      <c r="P180" s="120">
        <v>15.225899999999999</v>
      </c>
      <c r="Q180" s="120">
        <v>6.2161</v>
      </c>
      <c r="R180" s="120">
        <v>6.2153</v>
      </c>
      <c r="S180" s="120">
        <v>28.1967</v>
      </c>
      <c r="T180" s="120">
        <v>28.227799999999998</v>
      </c>
      <c r="U180" s="120">
        <v>34.485599999999998</v>
      </c>
      <c r="V180" s="120">
        <v>9.3343000000000007</v>
      </c>
      <c r="W180" s="120">
        <v>6.5542999999999996</v>
      </c>
      <c r="X180" s="120">
        <v>7.9782000000000002</v>
      </c>
      <c r="Y180" s="120">
        <v>8.9603000000000002</v>
      </c>
      <c r="Z180" s="120">
        <v>0.81879999999999997</v>
      </c>
      <c r="AA180" s="120">
        <v>7.6707000000000001</v>
      </c>
      <c r="AB180" s="120">
        <v>10.3048</v>
      </c>
      <c r="AC180" s="120">
        <v>0.98419999999999996</v>
      </c>
      <c r="AD180" s="121"/>
      <c r="AE180" s="121"/>
      <c r="AF180" s="121"/>
    </row>
    <row r="181" spans="1:32">
      <c r="A181" s="8">
        <v>45717</v>
      </c>
      <c r="B181" s="120">
        <v>804408.58701043006</v>
      </c>
      <c r="C181" s="120">
        <v>563629.86224885995</v>
      </c>
      <c r="D181" s="120">
        <v>240778.72476156999</v>
      </c>
      <c r="E181" s="120">
        <v>307384.70912314003</v>
      </c>
      <c r="F181" s="120">
        <v>296992.76599540003</v>
      </c>
      <c r="G181" s="120">
        <v>10391.94312774</v>
      </c>
      <c r="H181" s="120">
        <v>1204815.6092614001</v>
      </c>
      <c r="I181" s="120">
        <v>895419.61400735995</v>
      </c>
      <c r="J181" s="120">
        <v>309395.99525404006</v>
      </c>
      <c r="K181" s="120">
        <v>1379104.5950466397</v>
      </c>
      <c r="L181" s="120">
        <v>888654.94525830005</v>
      </c>
      <c r="M181" s="120">
        <v>490449.64978833997</v>
      </c>
      <c r="N181" s="120">
        <v>14.518599999999999</v>
      </c>
      <c r="O181" s="120">
        <v>15.743399999999999</v>
      </c>
      <c r="P181" s="120">
        <v>15.5357</v>
      </c>
      <c r="Q181" s="120">
        <v>6.2683</v>
      </c>
      <c r="R181" s="120">
        <v>6.2676999999999996</v>
      </c>
      <c r="S181" s="120">
        <v>28.789899999999999</v>
      </c>
      <c r="T181" s="120">
        <v>28.810500000000001</v>
      </c>
      <c r="U181" s="120">
        <v>35.416600000000003</v>
      </c>
      <c r="V181" s="120">
        <v>10.429600000000001</v>
      </c>
      <c r="W181" s="120">
        <v>6.3913000000000002</v>
      </c>
      <c r="X181" s="120">
        <v>8.2809000000000008</v>
      </c>
      <c r="Y181" s="120">
        <v>9.3148</v>
      </c>
      <c r="Z181" s="120">
        <v>0.74719999999999998</v>
      </c>
      <c r="AA181" s="120">
        <v>7.6886000000000001</v>
      </c>
      <c r="AB181" s="120">
        <v>10.2525</v>
      </c>
      <c r="AC181" s="120">
        <v>0.9929</v>
      </c>
      <c r="AD181" s="121"/>
      <c r="AE181" s="121"/>
      <c r="AF181" s="121"/>
    </row>
    <row r="182" spans="1:32">
      <c r="A182" s="8">
        <v>45748</v>
      </c>
      <c r="B182" s="120">
        <v>816832.86752873997</v>
      </c>
      <c r="C182" s="120">
        <v>568991.63896480005</v>
      </c>
      <c r="D182" s="120">
        <v>247841.22856394001</v>
      </c>
      <c r="E182" s="120">
        <v>313023.99799017998</v>
      </c>
      <c r="F182" s="120">
        <v>302531.75057251001</v>
      </c>
      <c r="G182" s="120">
        <v>10492.24741767</v>
      </c>
      <c r="H182" s="120">
        <v>1217183.2390689801</v>
      </c>
      <c r="I182" s="120">
        <v>904124.78066096036</v>
      </c>
      <c r="J182" s="120">
        <v>313058.45840802003</v>
      </c>
      <c r="K182" s="120">
        <v>1413823.5465283697</v>
      </c>
      <c r="L182" s="120">
        <v>913499.64493157982</v>
      </c>
      <c r="M182" s="120">
        <v>500323.90159679</v>
      </c>
      <c r="N182" s="120">
        <v>15.2905</v>
      </c>
      <c r="O182" s="120">
        <v>16.611699999999999</v>
      </c>
      <c r="P182" s="120">
        <v>16.614100000000001</v>
      </c>
      <c r="Q182" s="120">
        <v>6.3094000000000001</v>
      </c>
      <c r="R182" s="120">
        <v>6.3108000000000004</v>
      </c>
      <c r="S182" s="120">
        <v>28.378900000000002</v>
      </c>
      <c r="T182" s="120">
        <v>28.3947</v>
      </c>
      <c r="U182" s="120">
        <v>34.479599999999998</v>
      </c>
      <c r="V182" s="120">
        <v>13.567</v>
      </c>
      <c r="W182" s="120">
        <v>7.8761000000000001</v>
      </c>
      <c r="X182" s="120">
        <v>8.6957000000000004</v>
      </c>
      <c r="Y182" s="120">
        <v>9.6890999999999998</v>
      </c>
      <c r="Z182" s="120">
        <v>0.76100000000000001</v>
      </c>
      <c r="AA182" s="120">
        <v>8.0541999999999998</v>
      </c>
      <c r="AB182" s="120">
        <v>10.428900000000001</v>
      </c>
      <c r="AC182" s="120">
        <v>1.0068999999999999</v>
      </c>
      <c r="AD182" s="121"/>
      <c r="AE182" s="121"/>
      <c r="AF182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230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 hidden="1" outlineLevel="1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 hidden="1" outlineLevel="1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 hidden="1" outlineLevel="1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 hidden="1" outlineLevel="1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 hidden="1" outlineLevel="1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 hidden="1" outlineLevel="1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 hidden="1" outlineLevel="1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 hidden="1" outlineLevel="1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 hidden="1" outlineLevel="1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 hidden="1" outlineLevel="1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 hidden="1" outlineLevel="1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 hidden="1" outlineLevel="1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 hidden="1" outlineLevel="1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  <row r="170" spans="1:19">
      <c r="A170" s="8">
        <v>45383</v>
      </c>
      <c r="B170" s="112">
        <v>55951.874276299997</v>
      </c>
      <c r="C170" s="112">
        <v>1218.9116049700001</v>
      </c>
      <c r="D170" s="112">
        <v>0</v>
      </c>
      <c r="E170" s="112">
        <v>1218.9116049700001</v>
      </c>
      <c r="F170" s="112">
        <v>9.2181394399999999</v>
      </c>
      <c r="G170" s="112">
        <v>0</v>
      </c>
      <c r="H170" s="112">
        <v>9.2181394399999999</v>
      </c>
      <c r="I170" s="112">
        <v>30575.665746459999</v>
      </c>
      <c r="J170" s="112">
        <v>572.85521230999996</v>
      </c>
      <c r="K170" s="112">
        <v>30002.810534150001</v>
      </c>
      <c r="L170" s="112">
        <v>24148.07878543</v>
      </c>
      <c r="M170" s="112">
        <v>24130.0910272</v>
      </c>
      <c r="N170" s="112">
        <v>17.987758230000001</v>
      </c>
      <c r="O170" s="112">
        <v>0</v>
      </c>
      <c r="P170" s="112">
        <v>29213.560165399998</v>
      </c>
      <c r="Q170" s="112"/>
      <c r="R170" s="112"/>
      <c r="S170" s="112"/>
    </row>
    <row r="171" spans="1:19">
      <c r="A171" s="8">
        <v>45413</v>
      </c>
      <c r="B171" s="112">
        <v>58213.813737349999</v>
      </c>
      <c r="C171" s="112">
        <v>1778.1267908699999</v>
      </c>
      <c r="D171" s="112">
        <v>0</v>
      </c>
      <c r="E171" s="112">
        <v>1778.1267908699999</v>
      </c>
      <c r="F171" s="112">
        <v>29.741758969999999</v>
      </c>
      <c r="G171" s="112">
        <v>0</v>
      </c>
      <c r="H171" s="112">
        <v>29.741758969999999</v>
      </c>
      <c r="I171" s="112">
        <v>31524.97914815</v>
      </c>
      <c r="J171" s="112">
        <v>585.97554792000005</v>
      </c>
      <c r="K171" s="112">
        <v>30939.00360023</v>
      </c>
      <c r="L171" s="112">
        <v>24880.966039359999</v>
      </c>
      <c r="M171" s="112">
        <v>24863.374860020002</v>
      </c>
      <c r="N171" s="112">
        <v>17.59117934</v>
      </c>
      <c r="O171" s="112">
        <v>0</v>
      </c>
      <c r="P171" s="112">
        <v>33828.371672740002</v>
      </c>
      <c r="Q171" s="112"/>
      <c r="R171" s="112"/>
      <c r="S171" s="112"/>
    </row>
    <row r="172" spans="1:19">
      <c r="A172" s="8">
        <v>45444</v>
      </c>
      <c r="B172" s="112">
        <v>58842.503223990003</v>
      </c>
      <c r="C172" s="112">
        <v>1204.0190664100001</v>
      </c>
      <c r="D172" s="112">
        <v>0</v>
      </c>
      <c r="E172" s="112">
        <v>1204.0190664100001</v>
      </c>
      <c r="F172" s="112">
        <v>41.802519369999999</v>
      </c>
      <c r="G172" s="112">
        <v>0</v>
      </c>
      <c r="H172" s="112">
        <v>41.802519369999999</v>
      </c>
      <c r="I172" s="112">
        <v>31730.301670699999</v>
      </c>
      <c r="J172" s="112">
        <v>541.48810122999998</v>
      </c>
      <c r="K172" s="112">
        <v>31188.813569469999</v>
      </c>
      <c r="L172" s="112">
        <v>25866.379967510002</v>
      </c>
      <c r="M172" s="112">
        <v>25843.122613840002</v>
      </c>
      <c r="N172" s="112">
        <v>23.257353670000001</v>
      </c>
      <c r="O172" s="112">
        <v>0</v>
      </c>
      <c r="P172" s="112">
        <v>22401.12182244</v>
      </c>
      <c r="Q172" s="112"/>
      <c r="R172" s="112"/>
      <c r="S172" s="112"/>
    </row>
    <row r="173" spans="1:19">
      <c r="A173" s="8">
        <v>45474</v>
      </c>
      <c r="B173" s="112">
        <v>59910.112888490003</v>
      </c>
      <c r="C173" s="112">
        <v>894.57891524000001</v>
      </c>
      <c r="D173" s="112">
        <v>0</v>
      </c>
      <c r="E173" s="112">
        <v>894.57891524000001</v>
      </c>
      <c r="F173" s="112">
        <v>100.97787268</v>
      </c>
      <c r="G173" s="112">
        <v>0</v>
      </c>
      <c r="H173" s="112">
        <v>100.97787268</v>
      </c>
      <c r="I173" s="112">
        <v>31871.597720080001</v>
      </c>
      <c r="J173" s="112">
        <v>543.93482739000001</v>
      </c>
      <c r="K173" s="112">
        <v>31327.662892690001</v>
      </c>
      <c r="L173" s="112">
        <v>27042.958380489999</v>
      </c>
      <c r="M173" s="112">
        <v>27019.990729789999</v>
      </c>
      <c r="N173" s="112">
        <v>22.9676507</v>
      </c>
      <c r="O173" s="112">
        <v>0</v>
      </c>
      <c r="P173" s="112">
        <v>22661.688306889999</v>
      </c>
      <c r="Q173" s="112"/>
      <c r="R173" s="112"/>
      <c r="S173" s="112"/>
    </row>
    <row r="174" spans="1:19">
      <c r="A174" s="8">
        <v>45505</v>
      </c>
      <c r="B174" s="112">
        <v>61619.900796499998</v>
      </c>
      <c r="C174" s="112">
        <v>906.67872466999995</v>
      </c>
      <c r="D174" s="112">
        <v>0</v>
      </c>
      <c r="E174" s="112">
        <v>906.67872466999995</v>
      </c>
      <c r="F174" s="112">
        <v>160.2565118</v>
      </c>
      <c r="G174" s="112">
        <v>0</v>
      </c>
      <c r="H174" s="112">
        <v>160.2565118</v>
      </c>
      <c r="I174" s="112">
        <v>32529.21220872</v>
      </c>
      <c r="J174" s="112">
        <v>529.24662660000001</v>
      </c>
      <c r="K174" s="112">
        <v>31999.965582119999</v>
      </c>
      <c r="L174" s="112">
        <v>28023.753351309999</v>
      </c>
      <c r="M174" s="112">
        <v>28001.053133360001</v>
      </c>
      <c r="N174" s="112">
        <v>22.700217949999999</v>
      </c>
      <c r="O174" s="112">
        <v>0</v>
      </c>
      <c r="P174" s="112">
        <v>19235.862299560002</v>
      </c>
      <c r="Q174" s="112"/>
      <c r="R174" s="112"/>
      <c r="S174" s="112"/>
    </row>
    <row r="175" spans="1:19">
      <c r="A175" s="8">
        <v>45536</v>
      </c>
      <c r="B175" s="112">
        <v>63002.32915369</v>
      </c>
      <c r="C175" s="112">
        <v>937.49074603999998</v>
      </c>
      <c r="D175" s="112">
        <v>0</v>
      </c>
      <c r="E175" s="112">
        <v>937.49074603999998</v>
      </c>
      <c r="F175" s="112">
        <v>185.93362306</v>
      </c>
      <c r="G175" s="112">
        <v>0</v>
      </c>
      <c r="H175" s="112">
        <v>185.93362306</v>
      </c>
      <c r="I175" s="112">
        <v>33242.621058129997</v>
      </c>
      <c r="J175" s="112">
        <v>528.97122491000005</v>
      </c>
      <c r="K175" s="112">
        <v>32713.649833219999</v>
      </c>
      <c r="L175" s="112">
        <v>28636.283726459998</v>
      </c>
      <c r="M175" s="112">
        <v>28614.077216419999</v>
      </c>
      <c r="N175" s="112">
        <v>22.206510040000001</v>
      </c>
      <c r="O175" s="112">
        <v>0</v>
      </c>
      <c r="P175" s="112">
        <v>30704.731895209999</v>
      </c>
      <c r="Q175" s="112"/>
      <c r="R175" s="112"/>
      <c r="S175" s="112"/>
    </row>
    <row r="176" spans="1:19">
      <c r="A176" s="8">
        <v>45566</v>
      </c>
      <c r="B176" s="112">
        <v>64090.061317170002</v>
      </c>
      <c r="C176" s="112">
        <v>1272.09122594</v>
      </c>
      <c r="D176" s="112">
        <v>0</v>
      </c>
      <c r="E176" s="112">
        <v>1272.09122594</v>
      </c>
      <c r="F176" s="112">
        <v>204.92974522</v>
      </c>
      <c r="G176" s="112">
        <v>0</v>
      </c>
      <c r="H176" s="112">
        <v>204.92974522</v>
      </c>
      <c r="I176" s="112">
        <v>33395.906342080001</v>
      </c>
      <c r="J176" s="112">
        <v>559.58937332999994</v>
      </c>
      <c r="K176" s="112">
        <v>32836.316968749998</v>
      </c>
      <c r="L176" s="112">
        <v>29217.134003930001</v>
      </c>
      <c r="M176" s="112">
        <v>29198.406978809999</v>
      </c>
      <c r="N176" s="112">
        <v>18.72702512</v>
      </c>
      <c r="O176" s="112">
        <v>0</v>
      </c>
      <c r="P176" s="112">
        <v>24648.02557487</v>
      </c>
      <c r="Q176" s="112"/>
      <c r="R176" s="112"/>
      <c r="S176" s="112"/>
    </row>
    <row r="177" spans="1:19">
      <c r="A177" s="8">
        <v>45597</v>
      </c>
      <c r="B177" s="112">
        <v>65591.793559140002</v>
      </c>
      <c r="C177" s="112">
        <v>1385.09544405</v>
      </c>
      <c r="D177" s="112">
        <v>0</v>
      </c>
      <c r="E177" s="112">
        <v>1385.09544405</v>
      </c>
      <c r="F177" s="112">
        <v>241.02429082</v>
      </c>
      <c r="G177" s="112">
        <v>0</v>
      </c>
      <c r="H177" s="112">
        <v>241.02429082</v>
      </c>
      <c r="I177" s="112">
        <v>34284.384614909999</v>
      </c>
      <c r="J177" s="112">
        <v>518.51060129999996</v>
      </c>
      <c r="K177" s="112">
        <v>33765.874013610002</v>
      </c>
      <c r="L177" s="112">
        <v>29681.289209359998</v>
      </c>
      <c r="M177" s="112">
        <v>29662.639212919999</v>
      </c>
      <c r="N177" s="112">
        <v>18.649996439999999</v>
      </c>
      <c r="O177" s="112">
        <v>0</v>
      </c>
      <c r="P177" s="112">
        <v>28826.562427000001</v>
      </c>
      <c r="Q177" s="112"/>
      <c r="R177" s="112"/>
      <c r="S177" s="112"/>
    </row>
    <row r="178" spans="1:19">
      <c r="A178" s="8">
        <v>45627</v>
      </c>
      <c r="B178" s="112">
        <v>64683.226923790004</v>
      </c>
      <c r="C178" s="112">
        <v>448.19210464999998</v>
      </c>
      <c r="D178" s="112">
        <v>0</v>
      </c>
      <c r="E178" s="112">
        <v>448.19210464999998</v>
      </c>
      <c r="F178" s="112">
        <v>300.41146163000002</v>
      </c>
      <c r="G178" s="112">
        <v>0</v>
      </c>
      <c r="H178" s="112">
        <v>300.41146163000002</v>
      </c>
      <c r="I178" s="112">
        <v>34020.559615270002</v>
      </c>
      <c r="J178" s="112">
        <v>576.89704096000003</v>
      </c>
      <c r="K178" s="112">
        <v>33443.662574310001</v>
      </c>
      <c r="L178" s="112">
        <v>29914.06374224</v>
      </c>
      <c r="M178" s="112">
        <v>29896.009323729999</v>
      </c>
      <c r="N178" s="112">
        <v>18.054418510000001</v>
      </c>
      <c r="O178" s="112">
        <v>0</v>
      </c>
      <c r="P178" s="112">
        <v>25206.653631860001</v>
      </c>
      <c r="Q178" s="112"/>
      <c r="R178" s="112"/>
      <c r="S178" s="112"/>
    </row>
    <row r="179" spans="1:19">
      <c r="A179" s="8">
        <v>45658</v>
      </c>
      <c r="B179" s="112">
        <v>65194.240858949997</v>
      </c>
      <c r="C179" s="112">
        <v>445.50491770000002</v>
      </c>
      <c r="D179" s="112">
        <v>0</v>
      </c>
      <c r="E179" s="112">
        <v>445.50491770000002</v>
      </c>
      <c r="F179" s="112">
        <v>296.35150255999997</v>
      </c>
      <c r="G179" s="112">
        <v>0</v>
      </c>
      <c r="H179" s="112">
        <v>296.35150255999997</v>
      </c>
      <c r="I179" s="112">
        <v>34025.918194170001</v>
      </c>
      <c r="J179" s="112">
        <v>572.39576529999999</v>
      </c>
      <c r="K179" s="112">
        <v>33453.522428869997</v>
      </c>
      <c r="L179" s="112">
        <v>30426.466244520001</v>
      </c>
      <c r="M179" s="112">
        <v>30408.818692100001</v>
      </c>
      <c r="N179" s="112">
        <v>17.64755242</v>
      </c>
      <c r="O179" s="112">
        <v>0</v>
      </c>
      <c r="P179" s="112">
        <v>38250.711360649999</v>
      </c>
      <c r="Q179" s="112"/>
      <c r="R179" s="112"/>
      <c r="S179" s="112"/>
    </row>
    <row r="180" spans="1:19">
      <c r="A180" s="8">
        <v>45689</v>
      </c>
      <c r="B180" s="112">
        <v>66003.943094789996</v>
      </c>
      <c r="C180" s="112">
        <v>335.09558681999999</v>
      </c>
      <c r="D180" s="112">
        <v>0</v>
      </c>
      <c r="E180" s="112">
        <v>335.09558681999999</v>
      </c>
      <c r="F180" s="112">
        <v>264.8219105</v>
      </c>
      <c r="G180" s="112">
        <v>0</v>
      </c>
      <c r="H180" s="112">
        <v>264.8219105</v>
      </c>
      <c r="I180" s="112">
        <v>34683.455676760001</v>
      </c>
      <c r="J180" s="112">
        <v>567.94604418999995</v>
      </c>
      <c r="K180" s="112">
        <v>34115.50963257</v>
      </c>
      <c r="L180" s="112">
        <v>30720.569920710001</v>
      </c>
      <c r="M180" s="112">
        <v>30703.745950879998</v>
      </c>
      <c r="N180" s="112">
        <v>16.823969829999999</v>
      </c>
      <c r="O180" s="112">
        <v>425.08615775999999</v>
      </c>
      <c r="P180" s="112">
        <v>37970.194437120001</v>
      </c>
      <c r="Q180" s="112"/>
      <c r="R180" s="112"/>
      <c r="S180" s="112"/>
    </row>
    <row r="181" spans="1:19">
      <c r="A181" s="8">
        <v>45717</v>
      </c>
      <c r="B181" s="112">
        <v>67074.389960460001</v>
      </c>
      <c r="C181" s="112">
        <v>380.82027785000002</v>
      </c>
      <c r="D181" s="112">
        <v>0</v>
      </c>
      <c r="E181" s="112">
        <v>380.82027785000002</v>
      </c>
      <c r="F181" s="112">
        <v>278.18334655000001</v>
      </c>
      <c r="G181" s="112">
        <v>0</v>
      </c>
      <c r="H181" s="112">
        <v>278.18334655000001</v>
      </c>
      <c r="I181" s="112">
        <v>35256.522132409998</v>
      </c>
      <c r="J181" s="112">
        <v>579.05560054</v>
      </c>
      <c r="K181" s="112">
        <v>34677.466531869999</v>
      </c>
      <c r="L181" s="112">
        <v>31158.864203649999</v>
      </c>
      <c r="M181" s="112">
        <v>31143.564512050001</v>
      </c>
      <c r="N181" s="112">
        <v>15.299691599999999</v>
      </c>
      <c r="O181" s="112">
        <v>134.26117601000001</v>
      </c>
      <c r="P181" s="112">
        <v>37835.834630919999</v>
      </c>
      <c r="Q181" s="112"/>
      <c r="R181" s="112"/>
      <c r="S181" s="112"/>
    </row>
    <row r="182" spans="1:19">
      <c r="A182" s="8">
        <v>45748</v>
      </c>
      <c r="B182" s="112">
        <v>68447.808734170001</v>
      </c>
      <c r="C182" s="112">
        <v>491.48539118999997</v>
      </c>
      <c r="D182" s="112">
        <v>0</v>
      </c>
      <c r="E182" s="112">
        <v>491.48539118999997</v>
      </c>
      <c r="F182" s="112">
        <v>297.78663712000002</v>
      </c>
      <c r="G182" s="112">
        <v>0</v>
      </c>
      <c r="H182" s="112">
        <v>297.78663712000002</v>
      </c>
      <c r="I182" s="112">
        <v>36133.530599919999</v>
      </c>
      <c r="J182" s="112">
        <v>594.82706676999999</v>
      </c>
      <c r="K182" s="112">
        <v>35538.703533150001</v>
      </c>
      <c r="L182" s="112">
        <v>31525.00610594</v>
      </c>
      <c r="M182" s="112">
        <v>31502.794605999999</v>
      </c>
      <c r="N182" s="112">
        <v>22.211499939999999</v>
      </c>
      <c r="O182" s="112">
        <v>0</v>
      </c>
      <c r="P182" s="112">
        <v>37456.265812029997</v>
      </c>
      <c r="Q182" s="112"/>
      <c r="R182" s="112"/>
      <c r="S182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230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  <row r="170" spans="1:17" collapsed="1">
      <c r="A170" s="8">
        <v>45383</v>
      </c>
      <c r="B170" s="43">
        <v>30575.665746459999</v>
      </c>
      <c r="C170" s="43">
        <f t="shared" ref="C170" si="310">G170+K170</f>
        <v>15219.597078029999</v>
      </c>
      <c r="D170" s="43">
        <f t="shared" ref="D170" si="311">H170+L170</f>
        <v>13415.792723869999</v>
      </c>
      <c r="E170" s="43">
        <f t="shared" ref="E170" si="312">I170+M170</f>
        <v>1940.27594456</v>
      </c>
      <c r="F170" s="43">
        <v>19821.907543310001</v>
      </c>
      <c r="G170" s="43">
        <v>11216.73471212</v>
      </c>
      <c r="H170" s="43">
        <v>8164.6404519300004</v>
      </c>
      <c r="I170" s="43">
        <v>440.53237926000003</v>
      </c>
      <c r="J170" s="43">
        <v>10753.758203150001</v>
      </c>
      <c r="K170" s="43">
        <v>4002.8623659099999</v>
      </c>
      <c r="L170" s="43">
        <v>5251.15227194</v>
      </c>
      <c r="M170" s="43">
        <v>1499.7435653</v>
      </c>
      <c r="N170" s="43"/>
      <c r="O170" s="43"/>
      <c r="P170" s="43"/>
      <c r="Q170" s="43"/>
    </row>
    <row r="171" spans="1:17">
      <c r="A171" s="8">
        <v>45413</v>
      </c>
      <c r="B171" s="43">
        <v>31524.97914815</v>
      </c>
      <c r="C171" s="43">
        <f t="shared" ref="C171" si="313">G171+K171</f>
        <v>15865.682397909999</v>
      </c>
      <c r="D171" s="43">
        <f t="shared" ref="D171" si="314">H171+L171</f>
        <v>13742.012436720001</v>
      </c>
      <c r="E171" s="43">
        <f t="shared" ref="E171" si="315">I171+M171</f>
        <v>1917.2843135200001</v>
      </c>
      <c r="F171" s="43">
        <v>20372.231639099999</v>
      </c>
      <c r="G171" s="43">
        <v>11597.810976369999</v>
      </c>
      <c r="H171" s="43">
        <v>8342.1572552899997</v>
      </c>
      <c r="I171" s="43">
        <v>432.26340743999998</v>
      </c>
      <c r="J171" s="43">
        <v>11152.747509049999</v>
      </c>
      <c r="K171" s="43">
        <v>4267.8714215399996</v>
      </c>
      <c r="L171" s="43">
        <v>5399.8551814299999</v>
      </c>
      <c r="M171" s="43">
        <v>1485.02090608</v>
      </c>
      <c r="N171" s="43"/>
      <c r="O171" s="43"/>
      <c r="P171" s="43"/>
      <c r="Q171" s="43"/>
    </row>
    <row r="172" spans="1:17">
      <c r="A172" s="8">
        <v>45444</v>
      </c>
      <c r="B172" s="43">
        <v>31730.301670699999</v>
      </c>
      <c r="C172" s="43">
        <f t="shared" ref="C172" si="316">G172+K172</f>
        <v>15735.10820307</v>
      </c>
      <c r="D172" s="43">
        <f t="shared" ref="D172" si="317">H172+L172</f>
        <v>14057.000715039998</v>
      </c>
      <c r="E172" s="43">
        <f t="shared" ref="E172" si="318">I172+M172</f>
        <v>1938.1927525900001</v>
      </c>
      <c r="F172" s="43">
        <v>20239.70409694</v>
      </c>
      <c r="G172" s="43">
        <v>11027.76421193</v>
      </c>
      <c r="H172" s="43">
        <v>8780.2227531699991</v>
      </c>
      <c r="I172" s="43">
        <v>431.71713183999998</v>
      </c>
      <c r="J172" s="43">
        <v>11490.59757376</v>
      </c>
      <c r="K172" s="43">
        <v>4707.3439911400001</v>
      </c>
      <c r="L172" s="43">
        <v>5276.7779618699997</v>
      </c>
      <c r="M172" s="43">
        <v>1506.47562075</v>
      </c>
      <c r="N172" s="43"/>
      <c r="O172" s="43"/>
      <c r="P172" s="43"/>
      <c r="Q172" s="43"/>
    </row>
    <row r="173" spans="1:17">
      <c r="A173" s="8">
        <v>45474</v>
      </c>
      <c r="B173" s="43">
        <v>31871.597720080001</v>
      </c>
      <c r="C173" s="43">
        <f t="shared" ref="C173" si="319">G173+K173</f>
        <v>15533.015711070002</v>
      </c>
      <c r="D173" s="43">
        <f t="shared" ref="D173" si="320">H173+L173</f>
        <v>14574.941983209999</v>
      </c>
      <c r="E173" s="43">
        <f t="shared" ref="E173" si="321">I173+M173</f>
        <v>1763.6400258000001</v>
      </c>
      <c r="F173" s="43">
        <v>20575.367884079998</v>
      </c>
      <c r="G173" s="43">
        <v>11098.702149860001</v>
      </c>
      <c r="H173" s="43">
        <v>9005.7209382000001</v>
      </c>
      <c r="I173" s="43">
        <v>470.94479602000001</v>
      </c>
      <c r="J173" s="43">
        <v>11296.229836</v>
      </c>
      <c r="K173" s="43">
        <v>4434.3135612100004</v>
      </c>
      <c r="L173" s="43">
        <v>5569.2210450100001</v>
      </c>
      <c r="M173" s="43">
        <v>1292.6952297800001</v>
      </c>
      <c r="N173" s="43"/>
      <c r="O173" s="43"/>
      <c r="P173" s="43"/>
      <c r="Q173" s="43"/>
    </row>
    <row r="174" spans="1:17">
      <c r="A174" s="8">
        <v>45505</v>
      </c>
      <c r="B174" s="43">
        <v>32529.21220872</v>
      </c>
      <c r="C174" s="43">
        <f t="shared" ref="C174" si="322">G174+K174</f>
        <v>16129.142567610001</v>
      </c>
      <c r="D174" s="43">
        <f t="shared" ref="D174" si="323">H174+L174</f>
        <v>14596.761222499999</v>
      </c>
      <c r="E174" s="43">
        <f t="shared" ref="E174" si="324">I174+M174</f>
        <v>1803.30841861</v>
      </c>
      <c r="F174" s="43">
        <v>21471.939208520002</v>
      </c>
      <c r="G174" s="43">
        <v>11865.97865913</v>
      </c>
      <c r="H174" s="43">
        <v>9079.4153328899993</v>
      </c>
      <c r="I174" s="43">
        <v>526.54521650000004</v>
      </c>
      <c r="J174" s="43">
        <v>11057.273000200001</v>
      </c>
      <c r="K174" s="43">
        <v>4263.1639084799999</v>
      </c>
      <c r="L174" s="43">
        <v>5517.3458896100001</v>
      </c>
      <c r="M174" s="43">
        <v>1276.7632021100001</v>
      </c>
      <c r="N174" s="43"/>
      <c r="O174" s="43"/>
      <c r="P174" s="43"/>
      <c r="Q174" s="43"/>
    </row>
    <row r="175" spans="1:17">
      <c r="A175" s="8">
        <v>45536</v>
      </c>
      <c r="B175" s="43">
        <v>33242.621058129997</v>
      </c>
      <c r="C175" s="43">
        <f t="shared" ref="C175" si="325">G175+K175</f>
        <v>17216.15590102</v>
      </c>
      <c r="D175" s="43">
        <f t="shared" ref="D175" si="326">H175+L175</f>
        <v>14298.022210660001</v>
      </c>
      <c r="E175" s="43">
        <f t="shared" ref="E175" si="327">I175+M175</f>
        <v>1728.4429464499999</v>
      </c>
      <c r="F175" s="43">
        <v>21830.628619409999</v>
      </c>
      <c r="G175" s="43">
        <v>12018.745777710001</v>
      </c>
      <c r="H175" s="43">
        <v>9345.7038444200007</v>
      </c>
      <c r="I175" s="43">
        <v>466.17899727999998</v>
      </c>
      <c r="J175" s="43">
        <v>11411.992438720001</v>
      </c>
      <c r="K175" s="43">
        <v>5197.41012331</v>
      </c>
      <c r="L175" s="43">
        <v>4952.3183662399997</v>
      </c>
      <c r="M175" s="43">
        <v>1262.2639491699999</v>
      </c>
      <c r="N175" s="43"/>
      <c r="O175" s="43"/>
      <c r="P175" s="43"/>
      <c r="Q175" s="43"/>
    </row>
    <row r="176" spans="1:17">
      <c r="A176" s="8">
        <v>45566</v>
      </c>
      <c r="B176" s="43">
        <v>33395.906342080001</v>
      </c>
      <c r="C176" s="43">
        <f t="shared" ref="C176" si="328">G176+K176</f>
        <v>17503.510426280001</v>
      </c>
      <c r="D176" s="43">
        <f t="shared" ref="D176" si="329">H176+L176</f>
        <v>14129.14145463</v>
      </c>
      <c r="E176" s="43">
        <f t="shared" ref="E176" si="330">I176+M176</f>
        <v>1763.25446117</v>
      </c>
      <c r="F176" s="43">
        <v>21890.576124719999</v>
      </c>
      <c r="G176" s="43">
        <v>12298.74958283</v>
      </c>
      <c r="H176" s="43">
        <v>9094.8868871699997</v>
      </c>
      <c r="I176" s="43">
        <v>496.93965472000002</v>
      </c>
      <c r="J176" s="43">
        <v>11505.33021736</v>
      </c>
      <c r="K176" s="43">
        <v>5204.7608434499998</v>
      </c>
      <c r="L176" s="43">
        <v>5034.2545674599996</v>
      </c>
      <c r="M176" s="43">
        <v>1266.3148064500001</v>
      </c>
      <c r="N176" s="43"/>
      <c r="O176" s="43"/>
      <c r="P176" s="43"/>
      <c r="Q176" s="43"/>
    </row>
    <row r="177" spans="1:17">
      <c r="A177" s="8">
        <v>45597</v>
      </c>
      <c r="B177" s="43">
        <v>34284.384614909999</v>
      </c>
      <c r="C177" s="43">
        <f t="shared" ref="C177" si="331">G177+K177</f>
        <v>18265.705617309999</v>
      </c>
      <c r="D177" s="43">
        <f t="shared" ref="D177" si="332">H177+L177</f>
        <v>14262.984689569999</v>
      </c>
      <c r="E177" s="43">
        <f t="shared" ref="E177" si="333">I177+M177</f>
        <v>1755.69430803</v>
      </c>
      <c r="F177" s="43">
        <v>22358.884994960001</v>
      </c>
      <c r="G177" s="43">
        <v>12530.394548849999</v>
      </c>
      <c r="H177" s="43">
        <v>9313.5463815900002</v>
      </c>
      <c r="I177" s="43">
        <v>514.94406451999998</v>
      </c>
      <c r="J177" s="43">
        <v>11925.49961995</v>
      </c>
      <c r="K177" s="43">
        <v>5735.3110684599997</v>
      </c>
      <c r="L177" s="43">
        <v>4949.43830798</v>
      </c>
      <c r="M177" s="43">
        <v>1240.75024351</v>
      </c>
      <c r="N177" s="43"/>
      <c r="O177" s="43"/>
      <c r="P177" s="43"/>
      <c r="Q177" s="43"/>
    </row>
    <row r="178" spans="1:17">
      <c r="A178" s="8">
        <v>45627</v>
      </c>
      <c r="B178" s="43">
        <v>34020.559615270002</v>
      </c>
      <c r="C178" s="43">
        <f t="shared" ref="C178" si="334">G178+K178</f>
        <v>17292.331113100001</v>
      </c>
      <c r="D178" s="43">
        <f t="shared" ref="D178" si="335">H178+L178</f>
        <v>14969.99278293</v>
      </c>
      <c r="E178" s="43">
        <f t="shared" ref="E178" si="336">I178+M178</f>
        <v>1758.23571924</v>
      </c>
      <c r="F178" s="43">
        <v>22005.668487080002</v>
      </c>
      <c r="G178" s="43">
        <v>11725.596473920001</v>
      </c>
      <c r="H178" s="43">
        <v>9745.1236844499999</v>
      </c>
      <c r="I178" s="43">
        <v>534.94832871000006</v>
      </c>
      <c r="J178" s="43">
        <v>12014.89112819</v>
      </c>
      <c r="K178" s="43">
        <v>5566.7346391800002</v>
      </c>
      <c r="L178" s="43">
        <v>5224.8690984799996</v>
      </c>
      <c r="M178" s="43">
        <v>1223.28739053</v>
      </c>
      <c r="N178" s="43"/>
      <c r="O178" s="43"/>
      <c r="P178" s="43"/>
      <c r="Q178" s="43"/>
    </row>
    <row r="179" spans="1:17">
      <c r="A179" s="8">
        <v>45658</v>
      </c>
      <c r="B179" s="43">
        <v>34025.918194170001</v>
      </c>
      <c r="C179" s="43">
        <f t="shared" ref="C179" si="337">G179+K179</f>
        <v>17428.355695300001</v>
      </c>
      <c r="D179" s="43">
        <f t="shared" ref="D179" si="338">H179+L179</f>
        <v>14818.615414939999</v>
      </c>
      <c r="E179" s="43">
        <f t="shared" ref="E179" si="339">I179+M179</f>
        <v>1778.94708393</v>
      </c>
      <c r="F179" s="43">
        <v>22374.541564219999</v>
      </c>
      <c r="G179" s="43">
        <v>11938.786965900001</v>
      </c>
      <c r="H179" s="43">
        <v>9863.4910403699996</v>
      </c>
      <c r="I179" s="43">
        <v>572.26355794999995</v>
      </c>
      <c r="J179" s="43">
        <v>11651.37662995</v>
      </c>
      <c r="K179" s="43">
        <v>5489.5687293999999</v>
      </c>
      <c r="L179" s="43">
        <v>4955.1243745700003</v>
      </c>
      <c r="M179" s="43">
        <v>1206.68352598</v>
      </c>
      <c r="N179" s="43"/>
      <c r="O179" s="43"/>
      <c r="P179" s="43"/>
      <c r="Q179" s="43"/>
    </row>
    <row r="180" spans="1:17">
      <c r="A180" s="8">
        <v>45689</v>
      </c>
      <c r="B180" s="43">
        <v>34683.455676760001</v>
      </c>
      <c r="C180" s="43">
        <f t="shared" ref="C180" si="340">G180+K180</f>
        <v>18021.54112939</v>
      </c>
      <c r="D180" s="43">
        <f t="shared" ref="D180" si="341">H180+L180</f>
        <v>14860.061523289998</v>
      </c>
      <c r="E180" s="43">
        <f t="shared" ref="E180" si="342">I180+M180</f>
        <v>1801.8530240800001</v>
      </c>
      <c r="F180" s="43">
        <v>22496.219287340002</v>
      </c>
      <c r="G180" s="43">
        <v>12040.183074619999</v>
      </c>
      <c r="H180" s="43">
        <v>9853.6722384999994</v>
      </c>
      <c r="I180" s="43">
        <v>602.36397422000005</v>
      </c>
      <c r="J180" s="43">
        <v>12187.236389420001</v>
      </c>
      <c r="K180" s="43">
        <v>5981.3580547700003</v>
      </c>
      <c r="L180" s="43">
        <v>5006.3892847899997</v>
      </c>
      <c r="M180" s="43">
        <v>1199.48904986</v>
      </c>
      <c r="N180" s="43"/>
      <c r="O180" s="43"/>
      <c r="P180" s="43"/>
      <c r="Q180" s="43"/>
    </row>
    <row r="181" spans="1:17">
      <c r="A181" s="8">
        <v>45717</v>
      </c>
      <c r="B181" s="43">
        <v>35256.522132409998</v>
      </c>
      <c r="C181" s="43">
        <f t="shared" ref="C181" si="343">G181+K181</f>
        <v>17821.527352190002</v>
      </c>
      <c r="D181" s="43">
        <f t="shared" ref="D181" si="344">H181+L181</f>
        <v>15753.894424009999</v>
      </c>
      <c r="E181" s="43">
        <f t="shared" ref="E181" si="345">I181+M181</f>
        <v>1681.10035621</v>
      </c>
      <c r="F181" s="43">
        <v>22965.051117539999</v>
      </c>
      <c r="G181" s="43">
        <v>11787.21795109</v>
      </c>
      <c r="H181" s="43">
        <v>10549.842069509999</v>
      </c>
      <c r="I181" s="43">
        <v>627.99109694000003</v>
      </c>
      <c r="J181" s="43">
        <v>12291.47101487</v>
      </c>
      <c r="K181" s="43">
        <v>6034.3094011000003</v>
      </c>
      <c r="L181" s="43">
        <v>5204.0523544999996</v>
      </c>
      <c r="M181" s="43">
        <v>1053.1092592699999</v>
      </c>
      <c r="N181" s="43"/>
      <c r="O181" s="43"/>
      <c r="P181" s="43"/>
      <c r="Q181" s="43"/>
    </row>
    <row r="182" spans="1:17">
      <c r="A182" s="8">
        <v>45748</v>
      </c>
      <c r="B182" s="43">
        <v>36133.530599919999</v>
      </c>
      <c r="C182" s="43">
        <f t="shared" ref="C182" si="346">G182+K182</f>
        <v>17475.439002439998</v>
      </c>
      <c r="D182" s="43">
        <f t="shared" ref="D182" si="347">H182+L182</f>
        <v>15804.28145875</v>
      </c>
      <c r="E182" s="43">
        <f t="shared" ref="E182" si="348">I182+M182</f>
        <v>2853.8101387299998</v>
      </c>
      <c r="F182" s="43">
        <v>23147.103957849999</v>
      </c>
      <c r="G182" s="43">
        <v>11749.239116049999</v>
      </c>
      <c r="H182" s="43">
        <v>10647.100389679999</v>
      </c>
      <c r="I182" s="43">
        <v>750.76445211999999</v>
      </c>
      <c r="J182" s="43">
        <v>12986.426642070001</v>
      </c>
      <c r="K182" s="43">
        <v>5726.1998863899998</v>
      </c>
      <c r="L182" s="43">
        <v>5157.1810690700004</v>
      </c>
      <c r="M182" s="43">
        <v>2103.0456866099998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230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  <row r="170" spans="1:17" collapsed="1">
      <c r="A170" s="8">
        <v>45383</v>
      </c>
      <c r="B170" s="43">
        <v>24130.0910272</v>
      </c>
      <c r="C170" s="43">
        <f t="shared" ref="C170" si="310">G170+K170</f>
        <v>15441.237640519999</v>
      </c>
      <c r="D170" s="43">
        <f t="shared" ref="D170" si="311">H170+L170</f>
        <v>6036.8796390999996</v>
      </c>
      <c r="E170" s="43">
        <f t="shared" ref="E170" si="312">I170+M170</f>
        <v>2651.9737475799998</v>
      </c>
      <c r="F170" s="43">
        <v>23511.778852700001</v>
      </c>
      <c r="G170" s="43">
        <v>15376.567066649999</v>
      </c>
      <c r="H170" s="43">
        <v>6017.2856467299998</v>
      </c>
      <c r="I170" s="43">
        <v>2117.9261393199999</v>
      </c>
      <c r="J170" s="43">
        <v>618.31217449999997</v>
      </c>
      <c r="K170" s="43">
        <v>64.670573869999998</v>
      </c>
      <c r="L170" s="43">
        <v>19.593992369999999</v>
      </c>
      <c r="M170" s="43">
        <v>534.04760825999995</v>
      </c>
      <c r="N170" s="43"/>
      <c r="O170" s="43"/>
      <c r="P170" s="43"/>
      <c r="Q170" s="43"/>
    </row>
    <row r="171" spans="1:17">
      <c r="A171" s="8">
        <v>45413</v>
      </c>
      <c r="B171" s="43">
        <v>24863.374860020002</v>
      </c>
      <c r="C171" s="43">
        <f t="shared" ref="C171" si="313">G171+K171</f>
        <v>15907.54889839</v>
      </c>
      <c r="D171" s="43">
        <f t="shared" ref="D171" si="314">H171+L171</f>
        <v>6305.7503759400006</v>
      </c>
      <c r="E171" s="43">
        <f t="shared" ref="E171" si="315">I171+M171</f>
        <v>2650.0755856899996</v>
      </c>
      <c r="F171" s="43">
        <v>24279.54585636</v>
      </c>
      <c r="G171" s="43">
        <v>15848.395822639999</v>
      </c>
      <c r="H171" s="43">
        <v>6285.7636228800002</v>
      </c>
      <c r="I171" s="43">
        <v>2145.3864108399998</v>
      </c>
      <c r="J171" s="43">
        <v>583.82900366000001</v>
      </c>
      <c r="K171" s="43">
        <v>59.153075749999999</v>
      </c>
      <c r="L171" s="43">
        <v>19.986753060000002</v>
      </c>
      <c r="M171" s="43">
        <v>504.68917484999997</v>
      </c>
      <c r="N171" s="43"/>
      <c r="O171" s="43"/>
      <c r="P171" s="43"/>
      <c r="Q171" s="43"/>
    </row>
    <row r="172" spans="1:17">
      <c r="A172" s="8">
        <v>45444</v>
      </c>
      <c r="B172" s="43">
        <v>25843.122613840002</v>
      </c>
      <c r="C172" s="43">
        <f t="shared" ref="C172" si="316">G172+K172</f>
        <v>16577.86213917</v>
      </c>
      <c r="D172" s="43">
        <f t="shared" ref="D172" si="317">H172+L172</f>
        <v>6596.6769003999998</v>
      </c>
      <c r="E172" s="43">
        <f t="shared" ref="E172" si="318">I172+M172</f>
        <v>2668.5835742700001</v>
      </c>
      <c r="F172" s="43">
        <v>25304.441911400001</v>
      </c>
      <c r="G172" s="43">
        <v>16560.18215067</v>
      </c>
      <c r="H172" s="43">
        <v>6576.6786871599998</v>
      </c>
      <c r="I172" s="43">
        <v>2167.5810735700002</v>
      </c>
      <c r="J172" s="43">
        <v>538.68070244</v>
      </c>
      <c r="K172" s="43">
        <v>17.6799885</v>
      </c>
      <c r="L172" s="43">
        <v>19.998213239999998</v>
      </c>
      <c r="M172" s="43">
        <v>501.00250069999998</v>
      </c>
      <c r="N172" s="43"/>
      <c r="O172" s="43"/>
      <c r="P172" s="43"/>
      <c r="Q172" s="43"/>
    </row>
    <row r="173" spans="1:17">
      <c r="A173" s="8">
        <v>45474</v>
      </c>
      <c r="B173" s="43">
        <v>27019.990729789999</v>
      </c>
      <c r="C173" s="43">
        <f t="shared" ref="C173" si="319">G173+K173</f>
        <v>17545.285210440001</v>
      </c>
      <c r="D173" s="43">
        <f t="shared" ref="D173" si="320">H173+L173</f>
        <v>6788.4366086099999</v>
      </c>
      <c r="E173" s="43">
        <f t="shared" ref="E173" si="321">I173+M173</f>
        <v>2686.2689107400001</v>
      </c>
      <c r="F173" s="43">
        <v>26430.789608790001</v>
      </c>
      <c r="G173" s="43">
        <v>17482.805260990001</v>
      </c>
      <c r="H173" s="43">
        <v>6768.2146441100003</v>
      </c>
      <c r="I173" s="43">
        <v>2179.7697036899999</v>
      </c>
      <c r="J173" s="43">
        <v>589.20112099999994</v>
      </c>
      <c r="K173" s="43">
        <v>62.479949449999999</v>
      </c>
      <c r="L173" s="43">
        <v>20.221964499999999</v>
      </c>
      <c r="M173" s="43">
        <v>506.49920705</v>
      </c>
      <c r="N173" s="43"/>
      <c r="O173" s="43"/>
      <c r="P173" s="43"/>
      <c r="Q173" s="43"/>
    </row>
    <row r="174" spans="1:17">
      <c r="A174" s="8">
        <v>45505</v>
      </c>
      <c r="B174" s="43">
        <v>28001.053133360001</v>
      </c>
      <c r="C174" s="43">
        <f t="shared" ref="C174" si="322">G174+K174</f>
        <v>18123.129980989997</v>
      </c>
      <c r="D174" s="43">
        <f t="shared" ref="D174" si="323">H174+L174</f>
        <v>7148.9933295999999</v>
      </c>
      <c r="E174" s="43">
        <f t="shared" ref="E174" si="324">I174+M174</f>
        <v>2728.9298227700001</v>
      </c>
      <c r="F174" s="43">
        <v>27420.731214610001</v>
      </c>
      <c r="G174" s="43">
        <v>18061.472153319999</v>
      </c>
      <c r="H174" s="43">
        <v>7128.6640135300004</v>
      </c>
      <c r="I174" s="43">
        <v>2230.5950477599999</v>
      </c>
      <c r="J174" s="43">
        <v>580.32191875000001</v>
      </c>
      <c r="K174" s="43">
        <v>61.657827670000003</v>
      </c>
      <c r="L174" s="43">
        <v>20.329316070000001</v>
      </c>
      <c r="M174" s="43">
        <v>498.33477500999999</v>
      </c>
      <c r="N174" s="43"/>
      <c r="O174" s="43"/>
      <c r="P174" s="43"/>
      <c r="Q174" s="43"/>
    </row>
    <row r="175" spans="1:17">
      <c r="A175" s="8">
        <v>45536</v>
      </c>
      <c r="B175" s="43">
        <v>28614.077216419999</v>
      </c>
      <c r="C175" s="43">
        <f t="shared" ref="C175" si="325">G175+K175</f>
        <v>18548.595200300002</v>
      </c>
      <c r="D175" s="43">
        <f t="shared" ref="D175" si="326">H175+L175</f>
        <v>7315.6149384700002</v>
      </c>
      <c r="E175" s="43">
        <f t="shared" ref="E175" si="327">I175+M175</f>
        <v>2749.8670776499998</v>
      </c>
      <c r="F175" s="43">
        <v>28038.261579689999</v>
      </c>
      <c r="G175" s="43">
        <v>18485.51125843</v>
      </c>
      <c r="H175" s="43">
        <v>7296.4331151400002</v>
      </c>
      <c r="I175" s="43">
        <v>2256.3172061199998</v>
      </c>
      <c r="J175" s="43">
        <v>575.81563673000005</v>
      </c>
      <c r="K175" s="43">
        <v>63.083941869999997</v>
      </c>
      <c r="L175" s="43">
        <v>19.18182333</v>
      </c>
      <c r="M175" s="43">
        <v>493.54987153000002</v>
      </c>
      <c r="N175" s="43"/>
      <c r="O175" s="43"/>
      <c r="P175" s="43"/>
      <c r="Q175" s="43"/>
    </row>
    <row r="176" spans="1:17">
      <c r="A176" s="8">
        <v>45566</v>
      </c>
      <c r="B176" s="43">
        <v>29198.406978809999</v>
      </c>
      <c r="C176" s="43">
        <f t="shared" ref="C176" si="328">G176+K176</f>
        <v>19027.186179</v>
      </c>
      <c r="D176" s="43">
        <f t="shared" ref="D176" si="329">H176+L176</f>
        <v>7466.6596155099996</v>
      </c>
      <c r="E176" s="43">
        <f t="shared" ref="E176" si="330">I176+M176</f>
        <v>2704.5611843000001</v>
      </c>
      <c r="F176" s="43">
        <v>28686.83386173</v>
      </c>
      <c r="G176" s="43">
        <v>18964.190281120002</v>
      </c>
      <c r="H176" s="43">
        <v>7447.9197338599997</v>
      </c>
      <c r="I176" s="43">
        <v>2274.7238467500001</v>
      </c>
      <c r="J176" s="43">
        <v>511.57311707999997</v>
      </c>
      <c r="K176" s="43">
        <v>62.995897880000001</v>
      </c>
      <c r="L176" s="43">
        <v>18.739881650000001</v>
      </c>
      <c r="M176" s="43">
        <v>429.83733754999997</v>
      </c>
      <c r="N176" s="43"/>
      <c r="O176" s="43"/>
      <c r="P176" s="43"/>
      <c r="Q176" s="43"/>
    </row>
    <row r="177" spans="1:17">
      <c r="A177" s="8">
        <v>45597</v>
      </c>
      <c r="B177" s="43">
        <v>29662.639212919999</v>
      </c>
      <c r="C177" s="43">
        <f t="shared" ref="C177" si="331">G177+K177</f>
        <v>19309.20437865</v>
      </c>
      <c r="D177" s="43">
        <f t="shared" ref="D177" si="332">H177+L177</f>
        <v>7650.0909680599998</v>
      </c>
      <c r="E177" s="43">
        <f t="shared" ref="E177" si="333">I177+M177</f>
        <v>2703.3438662100002</v>
      </c>
      <c r="F177" s="43">
        <v>29162.61791918</v>
      </c>
      <c r="G177" s="43">
        <v>19247.919347849998</v>
      </c>
      <c r="H177" s="43">
        <v>7631.2421516799996</v>
      </c>
      <c r="I177" s="43">
        <v>2283.45641965</v>
      </c>
      <c r="J177" s="43">
        <v>500.02129373999998</v>
      </c>
      <c r="K177" s="43">
        <v>61.285030800000001</v>
      </c>
      <c r="L177" s="43">
        <v>18.848816379999999</v>
      </c>
      <c r="M177" s="43">
        <v>419.88744656</v>
      </c>
      <c r="N177" s="43"/>
      <c r="O177" s="43"/>
      <c r="P177" s="43"/>
      <c r="Q177" s="43"/>
    </row>
    <row r="178" spans="1:17">
      <c r="A178" s="8">
        <v>45627</v>
      </c>
      <c r="B178" s="43">
        <v>29896.009323729999</v>
      </c>
      <c r="C178" s="43">
        <f t="shared" ref="C178" si="334">G178+K178</f>
        <v>19444.966547979999</v>
      </c>
      <c r="D178" s="43">
        <f t="shared" ref="D178" si="335">H178+L178</f>
        <v>7818.5129624699994</v>
      </c>
      <c r="E178" s="43">
        <f t="shared" ref="E178" si="336">I178+M178</f>
        <v>2632.5298132799999</v>
      </c>
      <c r="F178" s="43">
        <v>29460.399445269999</v>
      </c>
      <c r="G178" s="43">
        <v>19434.925012079999</v>
      </c>
      <c r="H178" s="43">
        <v>7799.4818272599996</v>
      </c>
      <c r="I178" s="43">
        <v>2225.9926059300001</v>
      </c>
      <c r="J178" s="43">
        <v>435.60987846</v>
      </c>
      <c r="K178" s="43">
        <v>10.0415359</v>
      </c>
      <c r="L178" s="43">
        <v>19.031135209999999</v>
      </c>
      <c r="M178" s="43">
        <v>406.53720735000002</v>
      </c>
      <c r="N178" s="43"/>
      <c r="O178" s="43"/>
      <c r="P178" s="43"/>
      <c r="Q178" s="43"/>
    </row>
    <row r="179" spans="1:17">
      <c r="A179" s="8">
        <v>45658</v>
      </c>
      <c r="B179" s="43">
        <v>30408.818692100001</v>
      </c>
      <c r="C179" s="43">
        <f t="shared" ref="C179" si="337">G179+K179</f>
        <v>20104.775020950001</v>
      </c>
      <c r="D179" s="43">
        <f t="shared" ref="D179" si="338">H179+L179</f>
        <v>7665.6400798000004</v>
      </c>
      <c r="E179" s="43">
        <f t="shared" ref="E179" si="339">I179+M179</f>
        <v>2638.4035913500002</v>
      </c>
      <c r="F179" s="43">
        <v>29967.04633872</v>
      </c>
      <c r="G179" s="43">
        <v>20082.499158049999</v>
      </c>
      <c r="H179" s="43">
        <v>7646.7136242400002</v>
      </c>
      <c r="I179" s="43">
        <v>2237.83355643</v>
      </c>
      <c r="J179" s="43">
        <v>441.77235338000003</v>
      </c>
      <c r="K179" s="43">
        <v>22.2758629</v>
      </c>
      <c r="L179" s="43">
        <v>18.926455560000001</v>
      </c>
      <c r="M179" s="43">
        <v>400.57003492000001</v>
      </c>
      <c r="N179" s="43"/>
      <c r="O179" s="43"/>
      <c r="P179" s="43"/>
      <c r="Q179" s="43"/>
    </row>
    <row r="180" spans="1:17">
      <c r="A180" s="8">
        <v>45689</v>
      </c>
      <c r="B180" s="43">
        <v>30703.745950879998</v>
      </c>
      <c r="C180" s="43">
        <f t="shared" ref="C180" si="340">G180+K180</f>
        <v>20285.781207280001</v>
      </c>
      <c r="D180" s="43">
        <f t="shared" ref="D180" si="341">H180+L180</f>
        <v>7765.3480256299999</v>
      </c>
      <c r="E180" s="43">
        <f t="shared" ref="E180" si="342">I180+M180</f>
        <v>2652.6167179700001</v>
      </c>
      <c r="F180" s="43">
        <v>30230.057177660001</v>
      </c>
      <c r="G180" s="43">
        <v>20227.911971270001</v>
      </c>
      <c r="H180" s="43">
        <v>7746.5866826800002</v>
      </c>
      <c r="I180" s="43">
        <v>2255.5585237099999</v>
      </c>
      <c r="J180" s="43">
        <v>473.68877321999997</v>
      </c>
      <c r="K180" s="43">
        <v>57.869236010000002</v>
      </c>
      <c r="L180" s="43">
        <v>18.76134295</v>
      </c>
      <c r="M180" s="43">
        <v>397.05819425999999</v>
      </c>
      <c r="N180" s="43"/>
      <c r="O180" s="43"/>
      <c r="P180" s="43"/>
      <c r="Q180" s="43"/>
    </row>
    <row r="181" spans="1:17">
      <c r="A181" s="8">
        <v>45717</v>
      </c>
      <c r="B181" s="43">
        <v>31143.564512050001</v>
      </c>
      <c r="C181" s="43">
        <f t="shared" ref="C181" si="343">G181+K181</f>
        <v>20572.714538420001</v>
      </c>
      <c r="D181" s="43">
        <f t="shared" ref="D181" si="344">H181+L181</f>
        <v>8095.2919015799998</v>
      </c>
      <c r="E181" s="43">
        <f t="shared" ref="E181" si="345">I181+M181</f>
        <v>2475.5580720499997</v>
      </c>
      <c r="F181" s="43">
        <v>30849.47960015</v>
      </c>
      <c r="G181" s="43">
        <v>20514.782873650001</v>
      </c>
      <c r="H181" s="43">
        <v>8076.53573271</v>
      </c>
      <c r="I181" s="43">
        <v>2258.1609937899998</v>
      </c>
      <c r="J181" s="43">
        <v>294.08491190000001</v>
      </c>
      <c r="K181" s="43">
        <v>57.931664769999998</v>
      </c>
      <c r="L181" s="43">
        <v>18.75616887</v>
      </c>
      <c r="M181" s="43">
        <v>217.39707826</v>
      </c>
      <c r="N181" s="43"/>
      <c r="O181" s="43"/>
      <c r="P181" s="43"/>
      <c r="Q181" s="43"/>
    </row>
    <row r="182" spans="1:17">
      <c r="A182" s="8">
        <v>45748</v>
      </c>
      <c r="B182" s="43">
        <v>31502.794605999999</v>
      </c>
      <c r="C182" s="43">
        <f t="shared" ref="C182" si="346">G182+K182</f>
        <v>21479.149457719999</v>
      </c>
      <c r="D182" s="43">
        <f t="shared" ref="D182" si="347">H182+L182</f>
        <v>7516.3025350299995</v>
      </c>
      <c r="E182" s="43">
        <f t="shared" ref="E182" si="348">I182+M182</f>
        <v>2507.3426132499999</v>
      </c>
      <c r="F182" s="43">
        <v>31203.620344930001</v>
      </c>
      <c r="G182" s="43">
        <v>21420.617259430001</v>
      </c>
      <c r="H182" s="43">
        <v>7497.4701563199997</v>
      </c>
      <c r="I182" s="43">
        <v>2285.5329291799999</v>
      </c>
      <c r="J182" s="43">
        <v>299.17426107</v>
      </c>
      <c r="K182" s="43">
        <v>58.532198289999997</v>
      </c>
      <c r="L182" s="43">
        <v>18.83237871</v>
      </c>
      <c r="M182" s="43">
        <v>221.80968407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230</v>
      </c>
    </row>
    <row r="6" spans="1:702" ht="12.75" customHeight="1">
      <c r="A6" s="217" t="s">
        <v>0</v>
      </c>
      <c r="B6" s="220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1"/>
    </row>
    <row r="7" spans="1:702" s="23" customFormat="1" ht="12.75" customHeight="1">
      <c r="A7" s="218"/>
      <c r="B7" s="221"/>
      <c r="C7" s="212" t="s">
        <v>259</v>
      </c>
      <c r="D7" s="212" t="s">
        <v>260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261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8"/>
      <c r="B8" s="22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9"/>
      <c r="B9" s="222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 hidden="1" outlineLevel="1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 hidden="1" outlineLevel="1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 hidden="1" outlineLevel="1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 hidden="1" outlineLevel="1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 hidden="1" outlineLevel="1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 hidden="1" outlineLevel="1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 hidden="1" outlineLevel="1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 hidden="1" outlineLevel="1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 hidden="1" outlineLevel="1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 hidden="1" outlineLevel="1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 hidden="1" outlineLevel="1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 hidden="1" outlineLevel="1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 hidden="1" outlineLevel="1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  <row r="170" spans="1:52">
      <c r="A170" s="8">
        <v>45383</v>
      </c>
      <c r="B170" s="113">
        <v>30575.665746459999</v>
      </c>
      <c r="C170" s="113">
        <v>6346.4169505700002</v>
      </c>
      <c r="D170" s="113">
        <v>216.54917341999999</v>
      </c>
      <c r="E170" s="113">
        <v>9970.2028520000003</v>
      </c>
      <c r="F170" s="113">
        <v>736.20745278000004</v>
      </c>
      <c r="G170" s="113">
        <v>78.624622889999998</v>
      </c>
      <c r="H170" s="113">
        <v>303.07336201999999</v>
      </c>
      <c r="I170" s="113">
        <v>10437.760929210001</v>
      </c>
      <c r="J170" s="113">
        <v>1435.8223602800001</v>
      </c>
      <c r="K170" s="113">
        <v>4.0644881899999996</v>
      </c>
      <c r="L170" s="113">
        <v>17.918362850000001</v>
      </c>
      <c r="M170" s="113">
        <v>5.3927999999999995E-4</v>
      </c>
      <c r="N170" s="113">
        <v>347.70969756</v>
      </c>
      <c r="O170" s="113">
        <v>396.59387323999999</v>
      </c>
      <c r="P170" s="113">
        <v>269.40389168000002</v>
      </c>
      <c r="Q170" s="113">
        <v>2.0049999999999999E-5</v>
      </c>
      <c r="R170" s="113">
        <v>15.09826237</v>
      </c>
      <c r="S170" s="113">
        <v>5.7846999999999998E-4</v>
      </c>
      <c r="T170" s="113">
        <v>0.21832960000000001</v>
      </c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</row>
    <row r="171" spans="1:52">
      <c r="A171" s="8">
        <v>45413</v>
      </c>
      <c r="B171" s="113">
        <v>31524.97914815</v>
      </c>
      <c r="C171" s="113">
        <v>6765.4250722699999</v>
      </c>
      <c r="D171" s="113">
        <v>261.40100877999998</v>
      </c>
      <c r="E171" s="113">
        <v>10481.51464075</v>
      </c>
      <c r="F171" s="113">
        <v>682.39930116000005</v>
      </c>
      <c r="G171" s="113">
        <v>84.09595487</v>
      </c>
      <c r="H171" s="113">
        <v>323.84918979999998</v>
      </c>
      <c r="I171" s="113">
        <v>10334.702510470001</v>
      </c>
      <c r="J171" s="113">
        <v>1522.52262651</v>
      </c>
      <c r="K171" s="113">
        <v>4.6742821499999998</v>
      </c>
      <c r="L171" s="113">
        <v>32.523616650000001</v>
      </c>
      <c r="M171" s="113">
        <v>5.3927999999999995E-4</v>
      </c>
      <c r="N171" s="113">
        <v>347.74912140999999</v>
      </c>
      <c r="O171" s="113">
        <v>407.13276760000002</v>
      </c>
      <c r="P171" s="113">
        <v>262.30339917999999</v>
      </c>
      <c r="Q171" s="113">
        <v>2.0360000000000002E-5</v>
      </c>
      <c r="R171" s="113">
        <v>14.46289893</v>
      </c>
      <c r="S171" s="113">
        <v>5.7846999999999998E-4</v>
      </c>
      <c r="T171" s="113">
        <v>0.22161950999999999</v>
      </c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</row>
    <row r="172" spans="1:52">
      <c r="A172" s="8">
        <v>45444</v>
      </c>
      <c r="B172" s="113">
        <v>31730.301670699999</v>
      </c>
      <c r="C172" s="113">
        <v>7089.97352228</v>
      </c>
      <c r="D172" s="113">
        <v>250.9693796</v>
      </c>
      <c r="E172" s="113">
        <v>10546.20007803</v>
      </c>
      <c r="F172" s="113">
        <v>609.26462207999998</v>
      </c>
      <c r="G172" s="113">
        <v>82.042567050000002</v>
      </c>
      <c r="H172" s="113">
        <v>372.93286814999999</v>
      </c>
      <c r="I172" s="113">
        <v>10204.25501504</v>
      </c>
      <c r="J172" s="113">
        <v>1555.1258648999999</v>
      </c>
      <c r="K172" s="113">
        <v>5.0582584500000003</v>
      </c>
      <c r="L172" s="113">
        <v>33.275597099999999</v>
      </c>
      <c r="M172" s="113">
        <v>2.0588474799999998</v>
      </c>
      <c r="N172" s="113">
        <v>313.02047634000002</v>
      </c>
      <c r="O172" s="113">
        <v>369.23760735000002</v>
      </c>
      <c r="P172" s="113">
        <v>267.60514078</v>
      </c>
      <c r="Q172" s="113">
        <v>0.46533752</v>
      </c>
      <c r="R172" s="113">
        <v>28.346506049999999</v>
      </c>
      <c r="S172" s="113">
        <v>5.7846999999999998E-4</v>
      </c>
      <c r="T172" s="113">
        <v>0.46940403000000003</v>
      </c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</row>
    <row r="173" spans="1:52">
      <c r="A173" s="8">
        <v>45474</v>
      </c>
      <c r="B173" s="113">
        <v>31871.597720080001</v>
      </c>
      <c r="C173" s="113">
        <v>7208.4652463399998</v>
      </c>
      <c r="D173" s="113">
        <v>276.19101310000002</v>
      </c>
      <c r="E173" s="113">
        <v>10586.00836587</v>
      </c>
      <c r="F173" s="113">
        <v>603.02149745999998</v>
      </c>
      <c r="G173" s="113">
        <v>102.47826928000001</v>
      </c>
      <c r="H173" s="113">
        <v>414.16347253999999</v>
      </c>
      <c r="I173" s="113">
        <v>10100.38612467</v>
      </c>
      <c r="J173" s="113">
        <v>1512.7520339099999</v>
      </c>
      <c r="K173" s="113">
        <v>4.9832813600000003</v>
      </c>
      <c r="L173" s="113">
        <v>20.92601629</v>
      </c>
      <c r="M173" s="113">
        <v>2.0990296700000002</v>
      </c>
      <c r="N173" s="113">
        <v>346.55874537</v>
      </c>
      <c r="O173" s="113">
        <v>372.37907847999998</v>
      </c>
      <c r="P173" s="113">
        <v>283.83329251999999</v>
      </c>
      <c r="Q173" s="113">
        <v>1.5643580699999999</v>
      </c>
      <c r="R173" s="113">
        <v>35.30016621</v>
      </c>
      <c r="S173" s="113">
        <v>5.7846999999999998E-4</v>
      </c>
      <c r="T173" s="113">
        <v>0.48715047</v>
      </c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</row>
    <row r="174" spans="1:52">
      <c r="A174" s="8">
        <v>45505</v>
      </c>
      <c r="B174" s="113">
        <v>32529.21220872</v>
      </c>
      <c r="C174" s="113">
        <v>7067.0342936999996</v>
      </c>
      <c r="D174" s="113">
        <v>350.89942925999998</v>
      </c>
      <c r="E174" s="113">
        <v>10828.263550580001</v>
      </c>
      <c r="F174" s="113">
        <v>576.61584353000001</v>
      </c>
      <c r="G174" s="113">
        <v>103.55057828</v>
      </c>
      <c r="H174" s="113">
        <v>419.93172967999999</v>
      </c>
      <c r="I174" s="113">
        <v>10515.19867231</v>
      </c>
      <c r="J174" s="113">
        <v>1611.88937007</v>
      </c>
      <c r="K174" s="113">
        <v>4.4968682500000003</v>
      </c>
      <c r="L174" s="113">
        <v>47.542960399999998</v>
      </c>
      <c r="M174" s="113">
        <v>2.0644815200000002</v>
      </c>
      <c r="N174" s="113">
        <v>329.42592675999998</v>
      </c>
      <c r="O174" s="113">
        <v>362.07812568000003</v>
      </c>
      <c r="P174" s="113">
        <v>275.60333706</v>
      </c>
      <c r="Q174" s="113">
        <v>0.55273106999999999</v>
      </c>
      <c r="R174" s="113">
        <v>33.584634620000003</v>
      </c>
      <c r="S174" s="113">
        <v>5.7846999999999998E-4</v>
      </c>
      <c r="T174" s="113">
        <v>0.47909748000000002</v>
      </c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</row>
    <row r="175" spans="1:52">
      <c r="A175" s="8">
        <v>45536</v>
      </c>
      <c r="B175" s="113">
        <v>33242.621058129997</v>
      </c>
      <c r="C175" s="113">
        <v>6992.9570710400003</v>
      </c>
      <c r="D175" s="113">
        <v>349.23069151999999</v>
      </c>
      <c r="E175" s="113">
        <v>11014.02543956</v>
      </c>
      <c r="F175" s="113">
        <v>478.51406780000002</v>
      </c>
      <c r="G175" s="113">
        <v>100.48454879000001</v>
      </c>
      <c r="H175" s="113">
        <v>472.12752229</v>
      </c>
      <c r="I175" s="113">
        <v>11143.884013209999</v>
      </c>
      <c r="J175" s="113">
        <v>1615.1472501999999</v>
      </c>
      <c r="K175" s="113">
        <v>4.0761301599999999</v>
      </c>
      <c r="L175" s="113">
        <v>35.062441819999997</v>
      </c>
      <c r="M175" s="113">
        <v>2.0641206400000001</v>
      </c>
      <c r="N175" s="113">
        <v>334.56778086000003</v>
      </c>
      <c r="O175" s="113">
        <v>366.56153778999999</v>
      </c>
      <c r="P175" s="113">
        <v>302.01098048</v>
      </c>
      <c r="Q175" s="113">
        <v>2.158E-5</v>
      </c>
      <c r="R175" s="113">
        <v>31.529292290000001</v>
      </c>
      <c r="S175" s="113">
        <v>5.7846999999999998E-4</v>
      </c>
      <c r="T175" s="113">
        <v>0.37756962999999999</v>
      </c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</row>
    <row r="176" spans="1:52">
      <c r="A176" s="8">
        <v>45566</v>
      </c>
      <c r="B176" s="113">
        <v>33395.906342080001</v>
      </c>
      <c r="C176" s="113">
        <v>6804.0159812900001</v>
      </c>
      <c r="D176" s="113">
        <v>366.38029040999999</v>
      </c>
      <c r="E176" s="113">
        <v>11074.86799029</v>
      </c>
      <c r="F176" s="113">
        <v>422.60797838000002</v>
      </c>
      <c r="G176" s="113">
        <v>103.58197054</v>
      </c>
      <c r="H176" s="113">
        <v>504.07795048000003</v>
      </c>
      <c r="I176" s="113">
        <v>11441.801700219999</v>
      </c>
      <c r="J176" s="113">
        <v>1623.2629778099999</v>
      </c>
      <c r="K176" s="113">
        <v>4.6257424599999997</v>
      </c>
      <c r="L176" s="113">
        <v>38.098653220000003</v>
      </c>
      <c r="M176" s="113">
        <v>2.0215056699999998</v>
      </c>
      <c r="N176" s="113">
        <v>321.31871883000002</v>
      </c>
      <c r="O176" s="113">
        <v>349.66479785000001</v>
      </c>
      <c r="P176" s="113">
        <v>291.78929627000002</v>
      </c>
      <c r="Q176" s="113">
        <v>2.1889999999999999E-5</v>
      </c>
      <c r="R176" s="113">
        <v>47.423069220000002</v>
      </c>
      <c r="S176" s="113">
        <v>5.7846999999999998E-4</v>
      </c>
      <c r="T176" s="113">
        <v>0.36711877999999998</v>
      </c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</row>
    <row r="177" spans="1:52">
      <c r="A177" s="8">
        <v>45597</v>
      </c>
      <c r="B177" s="113">
        <v>34284.384614909999</v>
      </c>
      <c r="C177" s="113">
        <v>6584.3045174899999</v>
      </c>
      <c r="D177" s="113">
        <v>372.76084457000002</v>
      </c>
      <c r="E177" s="113">
        <v>11682.61945147</v>
      </c>
      <c r="F177" s="113">
        <v>396.48267213999998</v>
      </c>
      <c r="G177" s="113">
        <v>94.657436489999995</v>
      </c>
      <c r="H177" s="113">
        <v>479.93709717000002</v>
      </c>
      <c r="I177" s="113">
        <v>12119.157193479999</v>
      </c>
      <c r="J177" s="113">
        <v>1550.37869894</v>
      </c>
      <c r="K177" s="113">
        <v>10.36735337</v>
      </c>
      <c r="L177" s="113">
        <v>50.798637339999999</v>
      </c>
      <c r="M177" s="113">
        <v>1.84468448</v>
      </c>
      <c r="N177" s="113">
        <v>251.00669002999999</v>
      </c>
      <c r="O177" s="113">
        <v>339.55645767999999</v>
      </c>
      <c r="P177" s="113">
        <v>287.86280038000001</v>
      </c>
      <c r="Q177" s="113">
        <v>2.2189999999999999E-5</v>
      </c>
      <c r="R177" s="113">
        <v>62.303749639999999</v>
      </c>
      <c r="S177" s="113">
        <v>5.7846999999999998E-4</v>
      </c>
      <c r="T177" s="113">
        <v>0.34572957999999998</v>
      </c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</row>
    <row r="178" spans="1:52">
      <c r="A178" s="8">
        <v>45627</v>
      </c>
      <c r="B178" s="113">
        <v>34020.559615270002</v>
      </c>
      <c r="C178" s="113">
        <v>6499.0882798000002</v>
      </c>
      <c r="D178" s="113">
        <v>344.11758765000002</v>
      </c>
      <c r="E178" s="113">
        <v>11729.69283874</v>
      </c>
      <c r="F178" s="113">
        <v>371.74694184999998</v>
      </c>
      <c r="G178" s="113">
        <v>154.68243466000001</v>
      </c>
      <c r="H178" s="113">
        <v>573.48558967999998</v>
      </c>
      <c r="I178" s="113">
        <v>11871.097906450001</v>
      </c>
      <c r="J178" s="113">
        <v>1486.3044337399999</v>
      </c>
      <c r="K178" s="113">
        <v>12.039621309999999</v>
      </c>
      <c r="L178" s="113">
        <v>42.35126709</v>
      </c>
      <c r="M178" s="113">
        <v>1.66654214</v>
      </c>
      <c r="N178" s="113">
        <v>253.00731432000001</v>
      </c>
      <c r="O178" s="113">
        <v>328.50531990000002</v>
      </c>
      <c r="P178" s="113">
        <v>279.78450414999998</v>
      </c>
      <c r="Q178" s="113">
        <v>2.2500000000000001E-5</v>
      </c>
      <c r="R178" s="113">
        <v>72.665309469999997</v>
      </c>
      <c r="S178" s="113">
        <v>4.9775000000000004E-4</v>
      </c>
      <c r="T178" s="113">
        <v>0.32320407000000001</v>
      </c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</row>
    <row r="179" spans="1:52">
      <c r="A179" s="8">
        <v>45658</v>
      </c>
      <c r="B179" s="113">
        <v>34025.918194170001</v>
      </c>
      <c r="C179" s="113">
        <v>6470.3057357099997</v>
      </c>
      <c r="D179" s="113">
        <v>376.94983832000003</v>
      </c>
      <c r="E179" s="113">
        <v>11488.92318758</v>
      </c>
      <c r="F179" s="113">
        <v>380.30580685000001</v>
      </c>
      <c r="G179" s="113">
        <v>162.34430929999999</v>
      </c>
      <c r="H179" s="113">
        <v>574.90123610000001</v>
      </c>
      <c r="I179" s="113">
        <v>12101.13273186</v>
      </c>
      <c r="J179" s="113">
        <v>1476.4046490200001</v>
      </c>
      <c r="K179" s="113">
        <v>13.13410807</v>
      </c>
      <c r="L179" s="113">
        <v>41.781623940000003</v>
      </c>
      <c r="M179" s="113">
        <v>1.44850495</v>
      </c>
      <c r="N179" s="113">
        <v>248.77924716999999</v>
      </c>
      <c r="O179" s="113">
        <v>319.01856285999997</v>
      </c>
      <c r="P179" s="113">
        <v>284.37132646999999</v>
      </c>
      <c r="Q179" s="113">
        <v>2.281E-5</v>
      </c>
      <c r="R179" s="113">
        <v>85.815953759999999</v>
      </c>
      <c r="S179" s="113">
        <v>5.4385000000000002E-4</v>
      </c>
      <c r="T179" s="113">
        <v>0.30080554999999998</v>
      </c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</row>
    <row r="180" spans="1:52">
      <c r="A180" s="8">
        <v>45689</v>
      </c>
      <c r="B180" s="113">
        <v>34683.455676760001</v>
      </c>
      <c r="C180" s="113">
        <v>6365.5774767800003</v>
      </c>
      <c r="D180" s="113">
        <v>382.97561783999998</v>
      </c>
      <c r="E180" s="113">
        <v>11794.27025277</v>
      </c>
      <c r="F180" s="113">
        <v>362.81161686000002</v>
      </c>
      <c r="G180" s="113">
        <v>155.68855672999999</v>
      </c>
      <c r="H180" s="113">
        <v>668.83664811999995</v>
      </c>
      <c r="I180" s="113">
        <v>12453.783170549999</v>
      </c>
      <c r="J180" s="113">
        <v>1499.37211187</v>
      </c>
      <c r="K180" s="113">
        <v>13.63205848</v>
      </c>
      <c r="L180" s="113">
        <v>46.953755459999996</v>
      </c>
      <c r="M180" s="113">
        <v>1.2322239399999999</v>
      </c>
      <c r="N180" s="113">
        <v>236.63130228</v>
      </c>
      <c r="O180" s="113">
        <v>304.75235951000002</v>
      </c>
      <c r="P180" s="113">
        <v>296.98383337000001</v>
      </c>
      <c r="Q180" s="113">
        <v>8.3389180500000002</v>
      </c>
      <c r="R180" s="113">
        <v>91.326854609999998</v>
      </c>
      <c r="S180" s="113">
        <v>5.4385000000000002E-4</v>
      </c>
      <c r="T180" s="113">
        <v>0.28837569000000002</v>
      </c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</row>
    <row r="181" spans="1:52">
      <c r="A181" s="8">
        <v>45717</v>
      </c>
      <c r="B181" s="113">
        <v>35256.522132409998</v>
      </c>
      <c r="C181" s="113">
        <v>6529.5612056800001</v>
      </c>
      <c r="D181" s="113">
        <v>325.97555547000002</v>
      </c>
      <c r="E181" s="113">
        <v>12002.82269232</v>
      </c>
      <c r="F181" s="113">
        <v>359.47968653999999</v>
      </c>
      <c r="G181" s="113">
        <v>158.93848892</v>
      </c>
      <c r="H181" s="113">
        <v>634.93939366999996</v>
      </c>
      <c r="I181" s="113">
        <v>13055.801685050001</v>
      </c>
      <c r="J181" s="113">
        <v>1272.63045547</v>
      </c>
      <c r="K181" s="113">
        <v>12.640796610000001</v>
      </c>
      <c r="L181" s="113">
        <v>39.886935309999998</v>
      </c>
      <c r="M181" s="113">
        <v>5.3927999999999995E-4</v>
      </c>
      <c r="N181" s="113">
        <v>190.74724678999999</v>
      </c>
      <c r="O181" s="113">
        <v>312.06940652999998</v>
      </c>
      <c r="P181" s="113">
        <v>257.71488744999999</v>
      </c>
      <c r="Q181" s="113">
        <v>8.4305828999999992</v>
      </c>
      <c r="R181" s="113">
        <v>94.610794490000004</v>
      </c>
      <c r="S181" s="113">
        <v>5.4385000000000002E-4</v>
      </c>
      <c r="T181" s="113">
        <v>0.27123607999999999</v>
      </c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</row>
    <row r="182" spans="1:52">
      <c r="A182" s="8">
        <v>45748</v>
      </c>
      <c r="B182" s="113">
        <v>36133.530599919999</v>
      </c>
      <c r="C182" s="113">
        <v>6880.9388221899999</v>
      </c>
      <c r="D182" s="113">
        <v>341.15378755</v>
      </c>
      <c r="E182" s="113">
        <v>12483.18351637</v>
      </c>
      <c r="F182" s="113">
        <v>399.86738824999998</v>
      </c>
      <c r="G182" s="113">
        <v>171.23494593000001</v>
      </c>
      <c r="H182" s="113">
        <v>594.19460357000003</v>
      </c>
      <c r="I182" s="113">
        <v>13124.794128289999</v>
      </c>
      <c r="J182" s="113">
        <v>1264.3943771700001</v>
      </c>
      <c r="K182" s="113">
        <v>20.974341519999999</v>
      </c>
      <c r="L182" s="113">
        <v>40.246420690000001</v>
      </c>
      <c r="M182" s="113">
        <v>5.3927999999999995E-4</v>
      </c>
      <c r="N182" s="113">
        <v>180.0791744</v>
      </c>
      <c r="O182" s="113">
        <v>312.42070213</v>
      </c>
      <c r="P182" s="113">
        <v>216.21499435999999</v>
      </c>
      <c r="Q182" s="113">
        <v>8.4779838400000003</v>
      </c>
      <c r="R182" s="113">
        <v>95.088876170000006</v>
      </c>
      <c r="S182" s="113">
        <v>5.4385000000000002E-4</v>
      </c>
      <c r="T182" s="113">
        <v>0.26545436</v>
      </c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230</v>
      </c>
    </row>
    <row r="6" spans="1:20" s="30" customFormat="1" ht="12.75" customHeight="1">
      <c r="A6" s="225" t="s">
        <v>0</v>
      </c>
      <c r="B6" s="212" t="s">
        <v>1</v>
      </c>
      <c r="C6" s="212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12" t="s">
        <v>55</v>
      </c>
      <c r="M6" s="228" t="s">
        <v>54</v>
      </c>
    </row>
    <row r="7" spans="1:20" s="30" customFormat="1" ht="12.75" customHeight="1">
      <c r="A7" s="226"/>
      <c r="B7" s="213"/>
      <c r="C7" s="213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3"/>
      <c r="M7" s="229"/>
    </row>
    <row r="8" spans="1:20" ht="27.6">
      <c r="A8" s="227"/>
      <c r="B8" s="214"/>
      <c r="C8" s="214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4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 hidden="1" outlineLevel="1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 hidden="1" outlineLevel="1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 hidden="1" outlineLevel="1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 hidden="1" outlineLevel="1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 hidden="1" outlineLevel="1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 hidden="1" outlineLevel="1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 hidden="1" outlineLevel="1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 hidden="1" outlineLevel="1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 hidden="1" outlineLevel="1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 hidden="1" outlineLevel="1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 hidden="1" outlineLevel="1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 hidden="1" outlineLevel="1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 hidden="1" outlineLevel="1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  <row r="170" spans="1:20">
      <c r="A170" s="8">
        <v>45383</v>
      </c>
      <c r="B170" s="113">
        <v>30575.665746459999</v>
      </c>
      <c r="C170" s="113">
        <v>370.10733117000001</v>
      </c>
      <c r="D170" s="113">
        <v>62.256616139999998</v>
      </c>
      <c r="E170" s="113">
        <v>0.99978588000000002</v>
      </c>
      <c r="F170" s="113">
        <v>61.063698129999999</v>
      </c>
      <c r="G170" s="113">
        <v>0.19313213000000001</v>
      </c>
      <c r="H170" s="113">
        <v>307.85071503</v>
      </c>
      <c r="I170" s="113">
        <v>0</v>
      </c>
      <c r="J170" s="113">
        <v>205.86516399000001</v>
      </c>
      <c r="K170" s="113">
        <v>101.98555104</v>
      </c>
      <c r="L170" s="113">
        <v>30205.558415290001</v>
      </c>
      <c r="M170" s="113">
        <v>5558.8289729500002</v>
      </c>
      <c r="N170" s="113"/>
      <c r="O170" s="113"/>
      <c r="P170" s="113"/>
      <c r="Q170" s="113"/>
      <c r="R170" s="113"/>
      <c r="S170" s="113"/>
      <c r="T170" s="113"/>
    </row>
    <row r="171" spans="1:20">
      <c r="A171" s="8">
        <v>45413</v>
      </c>
      <c r="B171" s="113">
        <v>31524.97914815</v>
      </c>
      <c r="C171" s="113">
        <v>344.25245229000001</v>
      </c>
      <c r="D171" s="113">
        <v>61.835601660000002</v>
      </c>
      <c r="E171" s="113">
        <v>0.99871460000000001</v>
      </c>
      <c r="F171" s="113">
        <v>60.646803370000001</v>
      </c>
      <c r="G171" s="113">
        <v>0.19008369</v>
      </c>
      <c r="H171" s="113">
        <v>282.41685063</v>
      </c>
      <c r="I171" s="113">
        <v>0</v>
      </c>
      <c r="J171" s="113">
        <v>189.10211021000001</v>
      </c>
      <c r="K171" s="113">
        <v>93.314740420000007</v>
      </c>
      <c r="L171" s="113">
        <v>31180.726695860001</v>
      </c>
      <c r="M171" s="113">
        <v>5856.0503158499996</v>
      </c>
      <c r="N171" s="113"/>
      <c r="O171" s="113"/>
      <c r="P171" s="113"/>
      <c r="Q171" s="113"/>
      <c r="R171" s="113"/>
      <c r="S171" s="113"/>
      <c r="T171" s="113"/>
    </row>
    <row r="172" spans="1:20">
      <c r="A172" s="8">
        <v>45444</v>
      </c>
      <c r="B172" s="113">
        <v>31730.301670699999</v>
      </c>
      <c r="C172" s="113">
        <v>328.99113691999997</v>
      </c>
      <c r="D172" s="113">
        <v>62.090037819999999</v>
      </c>
      <c r="E172" s="113">
        <v>0.99807179000000001</v>
      </c>
      <c r="F172" s="113">
        <v>60.904428439999997</v>
      </c>
      <c r="G172" s="113">
        <v>0.18753759</v>
      </c>
      <c r="H172" s="113">
        <v>266.90109910000001</v>
      </c>
      <c r="I172" s="113">
        <v>0</v>
      </c>
      <c r="J172" s="113">
        <v>177.31944720000001</v>
      </c>
      <c r="K172" s="113">
        <v>89.581651899999997</v>
      </c>
      <c r="L172" s="113">
        <v>31401.310533780001</v>
      </c>
      <c r="M172" s="113">
        <v>5867.4403893500003</v>
      </c>
      <c r="N172" s="113"/>
      <c r="O172" s="113"/>
      <c r="P172" s="113"/>
      <c r="Q172" s="113"/>
      <c r="R172" s="113"/>
      <c r="S172" s="113"/>
      <c r="T172" s="113"/>
    </row>
    <row r="173" spans="1:20">
      <c r="A173" s="8">
        <v>45474</v>
      </c>
      <c r="B173" s="113">
        <v>31871.597720080001</v>
      </c>
      <c r="C173" s="113">
        <v>322.53409332000001</v>
      </c>
      <c r="D173" s="113">
        <v>61.171278610000002</v>
      </c>
      <c r="E173" s="113">
        <v>0.99853278000000001</v>
      </c>
      <c r="F173" s="113">
        <v>59.986435030000003</v>
      </c>
      <c r="G173" s="113">
        <v>0.1863108</v>
      </c>
      <c r="H173" s="113">
        <v>261.36281471000001</v>
      </c>
      <c r="I173" s="113">
        <v>22.67699691</v>
      </c>
      <c r="J173" s="113">
        <v>150.50161066000001</v>
      </c>
      <c r="K173" s="113">
        <v>88.184207139999998</v>
      </c>
      <c r="L173" s="113">
        <v>31549.063626759998</v>
      </c>
      <c r="M173" s="113">
        <v>5707.6584351800002</v>
      </c>
      <c r="N173" s="113"/>
      <c r="O173" s="113"/>
      <c r="P173" s="113"/>
      <c r="Q173" s="113"/>
      <c r="R173" s="113"/>
      <c r="S173" s="113"/>
      <c r="T173" s="113"/>
    </row>
    <row r="174" spans="1:20">
      <c r="A174" s="8">
        <v>45505</v>
      </c>
      <c r="B174" s="113">
        <v>32529.21220872</v>
      </c>
      <c r="C174" s="113">
        <v>312.85542078999998</v>
      </c>
      <c r="D174" s="113">
        <v>61.214751110000002</v>
      </c>
      <c r="E174" s="113">
        <v>0.99857947000000002</v>
      </c>
      <c r="F174" s="113">
        <v>59.863707009999999</v>
      </c>
      <c r="G174" s="113">
        <v>0.35246463</v>
      </c>
      <c r="H174" s="113">
        <v>251.64066968</v>
      </c>
      <c r="I174" s="113">
        <v>64.012782099999995</v>
      </c>
      <c r="J174" s="113">
        <v>116.90892943999999</v>
      </c>
      <c r="K174" s="113">
        <v>70.718958139999998</v>
      </c>
      <c r="L174" s="113">
        <v>32216.356787929999</v>
      </c>
      <c r="M174" s="113">
        <v>5681.8032306699997</v>
      </c>
      <c r="N174" s="113"/>
      <c r="O174" s="113"/>
      <c r="P174" s="113"/>
      <c r="Q174" s="113"/>
      <c r="R174" s="113"/>
      <c r="S174" s="113"/>
      <c r="T174" s="113"/>
    </row>
    <row r="175" spans="1:20">
      <c r="A175" s="8">
        <v>45536</v>
      </c>
      <c r="B175" s="113">
        <v>33242.621058129997</v>
      </c>
      <c r="C175" s="113">
        <v>295.83765954</v>
      </c>
      <c r="D175" s="113">
        <v>57.676483859999998</v>
      </c>
      <c r="E175" s="113">
        <v>0.99821309000000003</v>
      </c>
      <c r="F175" s="113">
        <v>56.331068809999998</v>
      </c>
      <c r="G175" s="113">
        <v>0.34720195999999998</v>
      </c>
      <c r="H175" s="113">
        <v>238.16117568000001</v>
      </c>
      <c r="I175" s="113">
        <v>54.188503060000002</v>
      </c>
      <c r="J175" s="113">
        <v>112.8675063</v>
      </c>
      <c r="K175" s="113">
        <v>71.105166319999995</v>
      </c>
      <c r="L175" s="113">
        <v>32946.78339859</v>
      </c>
      <c r="M175" s="113">
        <v>5774.1550447299996</v>
      </c>
      <c r="N175" s="113"/>
      <c r="O175" s="113"/>
      <c r="P175" s="113"/>
      <c r="Q175" s="113"/>
      <c r="R175" s="113"/>
      <c r="S175" s="113"/>
      <c r="T175" s="113"/>
    </row>
    <row r="176" spans="1:20">
      <c r="A176" s="8">
        <v>45566</v>
      </c>
      <c r="B176" s="113">
        <v>33395.906342080001</v>
      </c>
      <c r="C176" s="113">
        <v>259.30598947999999</v>
      </c>
      <c r="D176" s="113">
        <v>55.097306340000003</v>
      </c>
      <c r="E176" s="113">
        <v>0.99867592999999999</v>
      </c>
      <c r="F176" s="113">
        <v>53.756535159999999</v>
      </c>
      <c r="G176" s="113">
        <v>0.34209525000000002</v>
      </c>
      <c r="H176" s="113">
        <v>204.20868314000001</v>
      </c>
      <c r="I176" s="113">
        <v>31.6589025</v>
      </c>
      <c r="J176" s="113">
        <v>103.48566887</v>
      </c>
      <c r="K176" s="113">
        <v>69.064111769999997</v>
      </c>
      <c r="L176" s="113">
        <v>33136.600352599999</v>
      </c>
      <c r="M176" s="113">
        <v>5977.5527136399996</v>
      </c>
      <c r="N176" s="113"/>
      <c r="O176" s="113"/>
      <c r="P176" s="113"/>
      <c r="Q176" s="113"/>
      <c r="R176" s="113"/>
      <c r="S176" s="113"/>
      <c r="T176" s="113"/>
    </row>
    <row r="177" spans="1:20">
      <c r="A177" s="8">
        <v>45597</v>
      </c>
      <c r="B177" s="113">
        <v>34284.384614909999</v>
      </c>
      <c r="C177" s="113">
        <v>231.46974431000001</v>
      </c>
      <c r="D177" s="113">
        <v>49.963964070000003</v>
      </c>
      <c r="E177" s="113">
        <v>0.99830531</v>
      </c>
      <c r="F177" s="113">
        <v>48.808025620000002</v>
      </c>
      <c r="G177" s="113">
        <v>0.15763314</v>
      </c>
      <c r="H177" s="113">
        <v>181.50578024000001</v>
      </c>
      <c r="I177" s="113">
        <v>18.278913939999999</v>
      </c>
      <c r="J177" s="113">
        <v>95.357895560000003</v>
      </c>
      <c r="K177" s="113">
        <v>67.868970739999995</v>
      </c>
      <c r="L177" s="113">
        <v>34052.914870599998</v>
      </c>
      <c r="M177" s="113">
        <v>5669.3602075700001</v>
      </c>
      <c r="N177" s="113"/>
      <c r="O177" s="113"/>
      <c r="P177" s="113"/>
      <c r="Q177" s="113"/>
      <c r="R177" s="113"/>
      <c r="S177" s="113"/>
      <c r="T177" s="113"/>
    </row>
    <row r="178" spans="1:20">
      <c r="A178" s="8">
        <v>45627</v>
      </c>
      <c r="B178" s="113">
        <v>34020.559615270002</v>
      </c>
      <c r="C178" s="113">
        <v>222.9072146</v>
      </c>
      <c r="D178" s="113">
        <v>49.81013111</v>
      </c>
      <c r="E178" s="113">
        <v>0.99877466000000004</v>
      </c>
      <c r="F178" s="113">
        <v>48.811149780000001</v>
      </c>
      <c r="G178" s="113">
        <v>2.0667E-4</v>
      </c>
      <c r="H178" s="113">
        <v>173.09708348999999</v>
      </c>
      <c r="I178" s="113">
        <v>14.055702</v>
      </c>
      <c r="J178" s="113">
        <v>91.073383010000001</v>
      </c>
      <c r="K178" s="113">
        <v>67.967998480000006</v>
      </c>
      <c r="L178" s="113">
        <v>33797.652400669998</v>
      </c>
      <c r="M178" s="113">
        <v>5817.7700272700004</v>
      </c>
      <c r="N178" s="113"/>
      <c r="O178" s="113"/>
      <c r="P178" s="113"/>
      <c r="Q178" s="113"/>
      <c r="R178" s="113"/>
      <c r="S178" s="113"/>
      <c r="T178" s="113"/>
    </row>
    <row r="179" spans="1:20">
      <c r="A179" s="8">
        <v>45658</v>
      </c>
      <c r="B179" s="113">
        <v>34025.918194170001</v>
      </c>
      <c r="C179" s="113">
        <v>212.33411322000001</v>
      </c>
      <c r="D179" s="113">
        <v>49.716714029999999</v>
      </c>
      <c r="E179" s="113">
        <v>0.99882448999999995</v>
      </c>
      <c r="F179" s="113">
        <v>48.717682869999997</v>
      </c>
      <c r="G179" s="113">
        <v>2.0667E-4</v>
      </c>
      <c r="H179" s="113">
        <v>162.61739918999999</v>
      </c>
      <c r="I179" s="113">
        <v>11.77448319</v>
      </c>
      <c r="J179" s="113">
        <v>83.519990399999998</v>
      </c>
      <c r="K179" s="113">
        <v>67.322925600000005</v>
      </c>
      <c r="L179" s="113">
        <v>33813.58408095</v>
      </c>
      <c r="M179" s="113">
        <v>5780.9265074100003</v>
      </c>
      <c r="N179" s="113"/>
      <c r="O179" s="113"/>
      <c r="P179" s="113"/>
      <c r="Q179" s="113"/>
      <c r="R179" s="113"/>
      <c r="S179" s="113"/>
      <c r="T179" s="113"/>
    </row>
    <row r="180" spans="1:20">
      <c r="A180" s="8">
        <v>45689</v>
      </c>
      <c r="B180" s="113">
        <v>34683.455676760001</v>
      </c>
      <c r="C180" s="113">
        <v>205.42109532000001</v>
      </c>
      <c r="D180" s="113">
        <v>49.607168719999997</v>
      </c>
      <c r="E180" s="113">
        <v>0.99762868000000005</v>
      </c>
      <c r="F180" s="113">
        <v>48.609353370000001</v>
      </c>
      <c r="G180" s="113">
        <v>1.8667E-4</v>
      </c>
      <c r="H180" s="113">
        <v>155.8139266</v>
      </c>
      <c r="I180" s="113">
        <v>10.04084093</v>
      </c>
      <c r="J180" s="113">
        <v>78.474143350000006</v>
      </c>
      <c r="K180" s="113">
        <v>67.298942319999995</v>
      </c>
      <c r="L180" s="113">
        <v>34478.034581439999</v>
      </c>
      <c r="M180" s="113">
        <v>6390.1234687699998</v>
      </c>
      <c r="N180" s="113"/>
      <c r="O180" s="113"/>
      <c r="P180" s="113"/>
      <c r="Q180" s="113"/>
      <c r="R180" s="113"/>
      <c r="S180" s="113"/>
      <c r="T180" s="113"/>
    </row>
    <row r="181" spans="1:20">
      <c r="A181" s="8">
        <v>45717</v>
      </c>
      <c r="B181" s="113">
        <v>35256.522132409998</v>
      </c>
      <c r="C181" s="113">
        <v>197.81596031999999</v>
      </c>
      <c r="D181" s="113">
        <v>49.413472740000003</v>
      </c>
      <c r="E181" s="113">
        <v>0.99893339999999997</v>
      </c>
      <c r="F181" s="113">
        <v>48.41433267</v>
      </c>
      <c r="G181" s="113">
        <v>2.0667E-4</v>
      </c>
      <c r="H181" s="113">
        <v>148.40248758000001</v>
      </c>
      <c r="I181" s="113">
        <v>0</v>
      </c>
      <c r="J181" s="113">
        <v>79.164767800000007</v>
      </c>
      <c r="K181" s="113">
        <v>69.237719780000006</v>
      </c>
      <c r="L181" s="113">
        <v>35058.706172090002</v>
      </c>
      <c r="M181" s="113">
        <v>5345.8997312700003</v>
      </c>
      <c r="N181" s="113"/>
      <c r="O181" s="113"/>
      <c r="P181" s="113"/>
      <c r="Q181" s="113"/>
      <c r="R181" s="113"/>
      <c r="S181" s="113"/>
      <c r="T181" s="113"/>
    </row>
    <row r="182" spans="1:20">
      <c r="A182" s="8">
        <v>45748</v>
      </c>
      <c r="B182" s="113">
        <v>36133.530599919999</v>
      </c>
      <c r="C182" s="113">
        <v>208.40221260000001</v>
      </c>
      <c r="D182" s="113">
        <v>57.449877960000002</v>
      </c>
      <c r="E182" s="113">
        <v>0.99856599000000001</v>
      </c>
      <c r="F182" s="113">
        <v>56.451111969999999</v>
      </c>
      <c r="G182" s="113">
        <v>2.0000000000000001E-4</v>
      </c>
      <c r="H182" s="113">
        <v>150.95233464</v>
      </c>
      <c r="I182" s="113">
        <v>0</v>
      </c>
      <c r="J182" s="113">
        <v>77.789402839999994</v>
      </c>
      <c r="K182" s="113">
        <v>73.162931799999996</v>
      </c>
      <c r="L182" s="113">
        <v>35925.128387320001</v>
      </c>
      <c r="M182" s="113">
        <v>5573.4722950300002</v>
      </c>
      <c r="N182" s="113"/>
      <c r="O182" s="113"/>
      <c r="P182" s="113"/>
      <c r="Q182" s="113"/>
      <c r="R182" s="113"/>
      <c r="S182" s="113"/>
      <c r="T182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230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 hidden="1" outlineLevel="1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 hidden="1" outlineLevel="1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 hidden="1" outlineLevel="1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 hidden="1" outlineLevel="1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 hidden="1" outlineLevel="1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 hidden="1" outlineLevel="1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 hidden="1" outlineLevel="1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 hidden="1" outlineLevel="1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 hidden="1" outlineLevel="1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 hidden="1" outlineLevel="1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 hidden="1" outlineLevel="1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 hidden="1" outlineLevel="1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 hidden="1" outlineLevel="1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  <row r="170" spans="1:28">
      <c r="A170" s="8">
        <v>45383</v>
      </c>
      <c r="B170" s="113">
        <v>24130.0910272</v>
      </c>
      <c r="C170" s="113">
        <v>21560.812898749999</v>
      </c>
      <c r="D170" s="113">
        <v>21415.35926754</v>
      </c>
      <c r="E170" s="113">
        <v>15193.85399602</v>
      </c>
      <c r="F170" s="113">
        <v>5146.7780799499997</v>
      </c>
      <c r="G170" s="113">
        <v>1074.7271915700001</v>
      </c>
      <c r="H170" s="113">
        <v>145.45363121</v>
      </c>
      <c r="I170" s="113">
        <v>13.425409650000001</v>
      </c>
      <c r="J170" s="113">
        <v>14.817340039999999</v>
      </c>
      <c r="K170" s="113">
        <v>117.21088152</v>
      </c>
      <c r="L170" s="113">
        <v>1490.2615080800001</v>
      </c>
      <c r="M170" s="113">
        <v>1061.56734858</v>
      </c>
      <c r="N170" s="113">
        <v>0</v>
      </c>
      <c r="O170" s="113">
        <v>27.2226328</v>
      </c>
      <c r="P170" s="113">
        <v>1034.3447157799999</v>
      </c>
      <c r="Q170" s="113">
        <v>428.69415950000001</v>
      </c>
      <c r="R170" s="113">
        <v>7.0854066099999997</v>
      </c>
      <c r="S170" s="113">
        <v>4.7720261500000003</v>
      </c>
      <c r="T170" s="113">
        <v>416.83672674000002</v>
      </c>
      <c r="U170" s="113">
        <v>1079.0166203700001</v>
      </c>
      <c r="V170" s="113">
        <v>1487.93328064</v>
      </c>
      <c r="W170" s="113"/>
      <c r="X170" s="113"/>
      <c r="Y170" s="113"/>
      <c r="Z170" s="113"/>
      <c r="AA170" s="113"/>
      <c r="AB170" s="113"/>
    </row>
    <row r="171" spans="1:28">
      <c r="A171" s="8">
        <v>45413</v>
      </c>
      <c r="B171" s="113">
        <v>24863.374860020002</v>
      </c>
      <c r="C171" s="113">
        <v>22270.569777299999</v>
      </c>
      <c r="D171" s="113">
        <v>22134.949255629999</v>
      </c>
      <c r="E171" s="113">
        <v>15662.83402287</v>
      </c>
      <c r="F171" s="113">
        <v>5398.2597038100002</v>
      </c>
      <c r="G171" s="113">
        <v>1073.85552895</v>
      </c>
      <c r="H171" s="113">
        <v>135.62052166999999</v>
      </c>
      <c r="I171" s="113">
        <v>13.96570154</v>
      </c>
      <c r="J171" s="113">
        <v>15.136766829999999</v>
      </c>
      <c r="K171" s="113">
        <v>106.51805330000001</v>
      </c>
      <c r="L171" s="113">
        <v>1492.0154345200001</v>
      </c>
      <c r="M171" s="113">
        <v>1088.9990498899999</v>
      </c>
      <c r="N171" s="113">
        <v>0</v>
      </c>
      <c r="O171" s="113">
        <v>26.164317180000001</v>
      </c>
      <c r="P171" s="113">
        <v>1062.83473271</v>
      </c>
      <c r="Q171" s="113">
        <v>403.01638463</v>
      </c>
      <c r="R171" s="113">
        <v>0</v>
      </c>
      <c r="S171" s="113">
        <v>4.8452630799999996</v>
      </c>
      <c r="T171" s="113">
        <v>398.17112155000001</v>
      </c>
      <c r="U171" s="113">
        <v>1100.7896482000001</v>
      </c>
      <c r="V171" s="113">
        <v>1583.6773310900001</v>
      </c>
      <c r="W171" s="113"/>
      <c r="X171" s="113"/>
      <c r="Y171" s="113"/>
      <c r="Z171" s="113"/>
      <c r="AA171" s="113"/>
      <c r="AB171" s="113"/>
    </row>
    <row r="172" spans="1:28">
      <c r="A172" s="8">
        <v>45444</v>
      </c>
      <c r="B172" s="113">
        <v>25843.122613840002</v>
      </c>
      <c r="C172" s="113">
        <v>23204.15813716</v>
      </c>
      <c r="D172" s="113">
        <v>23072.613817199999</v>
      </c>
      <c r="E172" s="113">
        <v>16329.798238670001</v>
      </c>
      <c r="F172" s="113">
        <v>5676.4568697300001</v>
      </c>
      <c r="G172" s="113">
        <v>1066.3587087999999</v>
      </c>
      <c r="H172" s="113">
        <v>131.54431996</v>
      </c>
      <c r="I172" s="113">
        <v>13.12922146</v>
      </c>
      <c r="J172" s="113">
        <v>15.150420199999999</v>
      </c>
      <c r="K172" s="113">
        <v>103.2646783</v>
      </c>
      <c r="L172" s="113">
        <v>1520.30572007</v>
      </c>
      <c r="M172" s="113">
        <v>1117.7248320799999</v>
      </c>
      <c r="N172" s="113">
        <v>0</v>
      </c>
      <c r="O172" s="113">
        <v>25.12510829</v>
      </c>
      <c r="P172" s="113">
        <v>1092.5997237900001</v>
      </c>
      <c r="Q172" s="113">
        <v>402.58088799000001</v>
      </c>
      <c r="R172" s="113">
        <v>0</v>
      </c>
      <c r="S172" s="113">
        <v>4.8430655900000001</v>
      </c>
      <c r="T172" s="113">
        <v>397.73782240000003</v>
      </c>
      <c r="U172" s="113">
        <v>1118.65875661</v>
      </c>
      <c r="V172" s="113">
        <v>1604.38745864</v>
      </c>
      <c r="W172" s="113"/>
      <c r="X172" s="113"/>
      <c r="Y172" s="113"/>
      <c r="Z172" s="113"/>
      <c r="AA172" s="113"/>
      <c r="AB172" s="113"/>
    </row>
    <row r="173" spans="1:28">
      <c r="A173" s="8">
        <v>45474</v>
      </c>
      <c r="B173" s="113">
        <v>27019.990729789999</v>
      </c>
      <c r="C173" s="113">
        <v>24294.198415629999</v>
      </c>
      <c r="D173" s="113">
        <v>24160.512369759999</v>
      </c>
      <c r="E173" s="113">
        <v>17231.312370939999</v>
      </c>
      <c r="F173" s="113">
        <v>5869.6539190599997</v>
      </c>
      <c r="G173" s="113">
        <v>1059.5460797600001</v>
      </c>
      <c r="H173" s="113">
        <v>133.68604586999999</v>
      </c>
      <c r="I173" s="113">
        <v>14.997503760000001</v>
      </c>
      <c r="J173" s="113">
        <v>15.34267191</v>
      </c>
      <c r="K173" s="113">
        <v>103.34587019999999</v>
      </c>
      <c r="L173" s="113">
        <v>1543.4242745700001</v>
      </c>
      <c r="M173" s="113">
        <v>1135.39642996</v>
      </c>
      <c r="N173" s="113">
        <v>0</v>
      </c>
      <c r="O173" s="113">
        <v>23.659901260000002</v>
      </c>
      <c r="P173" s="113">
        <v>1111.7365287</v>
      </c>
      <c r="Q173" s="113">
        <v>408.02784460999999</v>
      </c>
      <c r="R173" s="113">
        <v>0</v>
      </c>
      <c r="S173" s="113">
        <v>4.8745077600000002</v>
      </c>
      <c r="T173" s="113">
        <v>403.15333685000002</v>
      </c>
      <c r="U173" s="113">
        <v>1182.3680395900001</v>
      </c>
      <c r="V173" s="113">
        <v>1611.06860338</v>
      </c>
      <c r="W173" s="113"/>
      <c r="X173" s="113"/>
      <c r="Y173" s="113"/>
      <c r="Z173" s="113"/>
      <c r="AA173" s="113"/>
      <c r="AB173" s="113"/>
    </row>
    <row r="174" spans="1:28">
      <c r="A174" s="8">
        <v>45505</v>
      </c>
      <c r="B174" s="113">
        <v>28001.053133360001</v>
      </c>
      <c r="C174" s="113">
        <v>25242.567145230001</v>
      </c>
      <c r="D174" s="113">
        <v>25106.55021447</v>
      </c>
      <c r="E174" s="113">
        <v>17819.00865231</v>
      </c>
      <c r="F174" s="113">
        <v>6214.5299114500003</v>
      </c>
      <c r="G174" s="113">
        <v>1073.0116507099999</v>
      </c>
      <c r="H174" s="113">
        <v>136.01693076000001</v>
      </c>
      <c r="I174" s="113">
        <v>13.88981411</v>
      </c>
      <c r="J174" s="113">
        <v>15.4262274</v>
      </c>
      <c r="K174" s="113">
        <v>106.70088925</v>
      </c>
      <c r="L174" s="113">
        <v>1568.5881983700001</v>
      </c>
      <c r="M174" s="113">
        <v>1172.05602752</v>
      </c>
      <c r="N174" s="113">
        <v>0</v>
      </c>
      <c r="O174" s="113">
        <v>22.793062949999999</v>
      </c>
      <c r="P174" s="113">
        <v>1149.2629645699999</v>
      </c>
      <c r="Q174" s="113">
        <v>396.53217085</v>
      </c>
      <c r="R174" s="113">
        <v>0</v>
      </c>
      <c r="S174" s="113">
        <v>4.8982850899999999</v>
      </c>
      <c r="T174" s="113">
        <v>391.63388576</v>
      </c>
      <c r="U174" s="113">
        <v>1189.89778976</v>
      </c>
      <c r="V174" s="113">
        <v>1618.7772567500001</v>
      </c>
      <c r="W174" s="113"/>
      <c r="X174" s="113"/>
      <c r="Y174" s="113"/>
      <c r="Z174" s="113"/>
      <c r="AA174" s="113"/>
      <c r="AB174" s="113"/>
    </row>
    <row r="175" spans="1:28">
      <c r="A175" s="8">
        <v>45536</v>
      </c>
      <c r="B175" s="113">
        <v>28614.077216419999</v>
      </c>
      <c r="C175" s="113">
        <v>25811.981046950001</v>
      </c>
      <c r="D175" s="113">
        <v>25679.669777349998</v>
      </c>
      <c r="E175" s="113">
        <v>18235.728041999999</v>
      </c>
      <c r="F175" s="113">
        <v>6370.0685975899996</v>
      </c>
      <c r="G175" s="113">
        <v>1073.87313776</v>
      </c>
      <c r="H175" s="113">
        <v>132.3112696</v>
      </c>
      <c r="I175" s="113">
        <v>15.38350178</v>
      </c>
      <c r="J175" s="113">
        <v>14.314144349999999</v>
      </c>
      <c r="K175" s="113">
        <v>102.61362346999999</v>
      </c>
      <c r="L175" s="113">
        <v>1592.79839653</v>
      </c>
      <c r="M175" s="113">
        <v>1196.9992703200001</v>
      </c>
      <c r="N175" s="113">
        <v>0</v>
      </c>
      <c r="O175" s="113">
        <v>24.692754310000002</v>
      </c>
      <c r="P175" s="113">
        <v>1172.30651601</v>
      </c>
      <c r="Q175" s="113">
        <v>395.79912621</v>
      </c>
      <c r="R175" s="113">
        <v>0</v>
      </c>
      <c r="S175" s="113">
        <v>4.8628781500000002</v>
      </c>
      <c r="T175" s="113">
        <v>390.93624806000003</v>
      </c>
      <c r="U175" s="113">
        <v>1209.29777294</v>
      </c>
      <c r="V175" s="113">
        <v>1666.3904304600001</v>
      </c>
      <c r="W175" s="113"/>
      <c r="X175" s="113"/>
      <c r="Y175" s="113"/>
      <c r="Z175" s="113"/>
      <c r="AA175" s="113"/>
      <c r="AB175" s="113"/>
    </row>
    <row r="176" spans="1:28">
      <c r="A176" s="8">
        <v>45566</v>
      </c>
      <c r="B176" s="113">
        <v>29198.406978809999</v>
      </c>
      <c r="C176" s="113">
        <v>26400.84610128</v>
      </c>
      <c r="D176" s="113">
        <v>26288.509441689999</v>
      </c>
      <c r="E176" s="113">
        <v>18712.268744870002</v>
      </c>
      <c r="F176" s="113">
        <v>6515.8105015499996</v>
      </c>
      <c r="G176" s="113">
        <v>1060.43019527</v>
      </c>
      <c r="H176" s="113">
        <v>112.33665959</v>
      </c>
      <c r="I176" s="113">
        <v>15.124802150000001</v>
      </c>
      <c r="J176" s="113">
        <v>13.909213680000001</v>
      </c>
      <c r="K176" s="113">
        <v>83.302643759999995</v>
      </c>
      <c r="L176" s="113">
        <v>1580.14863203</v>
      </c>
      <c r="M176" s="113">
        <v>1228.78808424</v>
      </c>
      <c r="N176" s="113">
        <v>1.27022426</v>
      </c>
      <c r="O176" s="113">
        <v>23.903289770000001</v>
      </c>
      <c r="P176" s="113">
        <v>1203.61457021</v>
      </c>
      <c r="Q176" s="113">
        <v>351.36054779</v>
      </c>
      <c r="R176" s="113">
        <v>0</v>
      </c>
      <c r="S176" s="113">
        <v>4.8258539999999996</v>
      </c>
      <c r="T176" s="113">
        <v>346.53469379000001</v>
      </c>
      <c r="U176" s="113">
        <v>1217.4122454999999</v>
      </c>
      <c r="V176" s="113">
        <v>1623.30563338</v>
      </c>
      <c r="W176" s="113"/>
      <c r="X176" s="113"/>
      <c r="Y176" s="113"/>
      <c r="Z176" s="113"/>
      <c r="AA176" s="113"/>
      <c r="AB176" s="113"/>
    </row>
    <row r="177" spans="1:28">
      <c r="A177" s="8">
        <v>45597</v>
      </c>
      <c r="B177" s="113">
        <v>29662.639212919999</v>
      </c>
      <c r="C177" s="113">
        <v>26902.749786969998</v>
      </c>
      <c r="D177" s="113">
        <v>26792.075082920001</v>
      </c>
      <c r="E177" s="113">
        <v>19062.771300519998</v>
      </c>
      <c r="F177" s="113">
        <v>6682.4575899000001</v>
      </c>
      <c r="G177" s="113">
        <v>1046.8461924999999</v>
      </c>
      <c r="H177" s="113">
        <v>110.67470405</v>
      </c>
      <c r="I177" s="113">
        <v>13.20630315</v>
      </c>
      <c r="J177" s="113">
        <v>13.9927052</v>
      </c>
      <c r="K177" s="113">
        <v>83.475695700000003</v>
      </c>
      <c r="L177" s="113">
        <v>1589.44436365</v>
      </c>
      <c r="M177" s="113">
        <v>1248.1813525</v>
      </c>
      <c r="N177" s="113">
        <v>1.0522621299999999</v>
      </c>
      <c r="O177" s="113">
        <v>22.954557820000002</v>
      </c>
      <c r="P177" s="113">
        <v>1224.1745325500001</v>
      </c>
      <c r="Q177" s="113">
        <v>341.26301115000001</v>
      </c>
      <c r="R177" s="113">
        <v>0</v>
      </c>
      <c r="S177" s="113">
        <v>4.8512602899999999</v>
      </c>
      <c r="T177" s="113">
        <v>336.41175085999998</v>
      </c>
      <c r="U177" s="113">
        <v>1170.4450623</v>
      </c>
      <c r="V177" s="113">
        <v>1637.2906008499999</v>
      </c>
      <c r="W177" s="113"/>
      <c r="X177" s="113"/>
      <c r="Y177" s="113"/>
      <c r="Z177" s="113"/>
      <c r="AA177" s="113"/>
      <c r="AB177" s="113"/>
    </row>
    <row r="178" spans="1:28">
      <c r="A178" s="8">
        <v>45627</v>
      </c>
      <c r="B178" s="113">
        <v>29896.009323729999</v>
      </c>
      <c r="C178" s="113">
        <v>27150.553476950001</v>
      </c>
      <c r="D178" s="113">
        <v>27043.505314450002</v>
      </c>
      <c r="E178" s="113">
        <v>19204.11470912</v>
      </c>
      <c r="F178" s="113">
        <v>6849.5228884999997</v>
      </c>
      <c r="G178" s="113">
        <v>989.86771682999995</v>
      </c>
      <c r="H178" s="113">
        <v>107.0481625</v>
      </c>
      <c r="I178" s="113">
        <v>9.9344923999999999</v>
      </c>
      <c r="J178" s="113">
        <v>14.13382629</v>
      </c>
      <c r="K178" s="113">
        <v>82.979843810000006</v>
      </c>
      <c r="L178" s="113">
        <v>1575.80363354</v>
      </c>
      <c r="M178" s="113">
        <v>1247.3538636799999</v>
      </c>
      <c r="N178" s="113">
        <v>1.7065680400000001</v>
      </c>
      <c r="O178" s="113">
        <v>21.971473939999999</v>
      </c>
      <c r="P178" s="113">
        <v>1223.6758216999999</v>
      </c>
      <c r="Q178" s="113">
        <v>328.44976986</v>
      </c>
      <c r="R178" s="113">
        <v>0</v>
      </c>
      <c r="S178" s="113">
        <v>4.8924063200000001</v>
      </c>
      <c r="T178" s="113">
        <v>323.55736353999998</v>
      </c>
      <c r="U178" s="113">
        <v>1169.65221324</v>
      </c>
      <c r="V178" s="113">
        <v>1579.1707648900001</v>
      </c>
      <c r="W178" s="113"/>
      <c r="X178" s="113"/>
      <c r="Y178" s="113"/>
      <c r="Z178" s="113"/>
      <c r="AA178" s="113"/>
      <c r="AB178" s="113"/>
    </row>
    <row r="179" spans="1:28">
      <c r="A179" s="8">
        <v>45658</v>
      </c>
      <c r="B179" s="113">
        <v>30408.818692100001</v>
      </c>
      <c r="C179" s="113">
        <v>27619.891909009999</v>
      </c>
      <c r="D179" s="113">
        <v>27513.095397069999</v>
      </c>
      <c r="E179" s="113">
        <v>19822.929630430001</v>
      </c>
      <c r="F179" s="113">
        <v>6704.7360512400001</v>
      </c>
      <c r="G179" s="113">
        <v>985.42971539999996</v>
      </c>
      <c r="H179" s="113">
        <v>106.79651194</v>
      </c>
      <c r="I179" s="113">
        <v>10.29630994</v>
      </c>
      <c r="J179" s="113">
        <v>14.04973545</v>
      </c>
      <c r="K179" s="113">
        <v>82.450466550000002</v>
      </c>
      <c r="L179" s="113">
        <v>1585.2779571200001</v>
      </c>
      <c r="M179" s="113">
        <v>1262.28654618</v>
      </c>
      <c r="N179" s="113">
        <v>1.8119656099999999</v>
      </c>
      <c r="O179" s="113">
        <v>20.646904710000001</v>
      </c>
      <c r="P179" s="113">
        <v>1239.82767586</v>
      </c>
      <c r="Q179" s="113">
        <v>322.99141093999998</v>
      </c>
      <c r="R179" s="113">
        <v>0</v>
      </c>
      <c r="S179" s="113">
        <v>4.8718425700000001</v>
      </c>
      <c r="T179" s="113">
        <v>318.11956837000002</v>
      </c>
      <c r="U179" s="113">
        <v>1203.64882597</v>
      </c>
      <c r="V179" s="113">
        <v>1584.0129803299999</v>
      </c>
      <c r="W179" s="113"/>
      <c r="X179" s="113"/>
      <c r="Y179" s="113"/>
      <c r="Z179" s="113"/>
      <c r="AA179" s="113"/>
      <c r="AB179" s="113"/>
    </row>
    <row r="180" spans="1:28">
      <c r="A180" s="8">
        <v>45689</v>
      </c>
      <c r="B180" s="113">
        <v>30703.745950879998</v>
      </c>
      <c r="C180" s="113">
        <v>27796.287958429999</v>
      </c>
      <c r="D180" s="113">
        <v>27691.529070460001</v>
      </c>
      <c r="E180" s="113">
        <v>19947.115415839999</v>
      </c>
      <c r="F180" s="113">
        <v>6769.5807262400003</v>
      </c>
      <c r="G180" s="113">
        <v>974.83292838</v>
      </c>
      <c r="H180" s="113">
        <v>104.75888797</v>
      </c>
      <c r="I180" s="113">
        <v>9.9253903500000007</v>
      </c>
      <c r="J180" s="113">
        <v>13.94894751</v>
      </c>
      <c r="K180" s="113">
        <v>80.884550110000006</v>
      </c>
      <c r="L180" s="113">
        <v>1604.578264</v>
      </c>
      <c r="M180" s="113">
        <v>1283.59706577</v>
      </c>
      <c r="N180" s="113">
        <v>0.90479644000000004</v>
      </c>
      <c r="O180" s="113">
        <v>20.149590180000001</v>
      </c>
      <c r="P180" s="113">
        <v>1262.5426791499999</v>
      </c>
      <c r="Q180" s="113">
        <v>320.98119823000002</v>
      </c>
      <c r="R180" s="113">
        <v>0</v>
      </c>
      <c r="S180" s="113">
        <v>4.8075540800000001</v>
      </c>
      <c r="T180" s="113">
        <v>316.17364414999997</v>
      </c>
      <c r="U180" s="113">
        <v>1302.8797284499999</v>
      </c>
      <c r="V180" s="113">
        <v>1597.8004794799999</v>
      </c>
      <c r="W180" s="113"/>
      <c r="X180" s="113"/>
      <c r="Y180" s="113"/>
      <c r="Z180" s="113"/>
      <c r="AA180" s="113"/>
      <c r="AB180" s="113"/>
    </row>
    <row r="181" spans="1:28">
      <c r="A181" s="8">
        <v>45717</v>
      </c>
      <c r="B181" s="113">
        <v>31143.564512050001</v>
      </c>
      <c r="C181" s="113">
        <v>28341.449532179999</v>
      </c>
      <c r="D181" s="113">
        <v>28293.782897550002</v>
      </c>
      <c r="E181" s="113">
        <v>20250.019518559999</v>
      </c>
      <c r="F181" s="113">
        <v>7073.4746101199999</v>
      </c>
      <c r="G181" s="113">
        <v>970.28876887000001</v>
      </c>
      <c r="H181" s="113">
        <v>47.666634629999997</v>
      </c>
      <c r="I181" s="113">
        <v>9.9969747800000004</v>
      </c>
      <c r="J181" s="113">
        <v>13.958183289999999</v>
      </c>
      <c r="K181" s="113">
        <v>23.711476560000001</v>
      </c>
      <c r="L181" s="113">
        <v>1488.5169905099999</v>
      </c>
      <c r="M181" s="113">
        <v>1290.0382404699999</v>
      </c>
      <c r="N181" s="113">
        <v>0.94093596000000002</v>
      </c>
      <c r="O181" s="113">
        <v>19.473075720000001</v>
      </c>
      <c r="P181" s="113">
        <v>1269.62422879</v>
      </c>
      <c r="Q181" s="113">
        <v>198.47875003999999</v>
      </c>
      <c r="R181" s="113">
        <v>0</v>
      </c>
      <c r="S181" s="113">
        <v>4.7931483400000001</v>
      </c>
      <c r="T181" s="113">
        <v>193.68560170000001</v>
      </c>
      <c r="U181" s="113">
        <v>1313.5979893599999</v>
      </c>
      <c r="V181" s="113">
        <v>1501.23913515</v>
      </c>
      <c r="W181" s="113"/>
      <c r="X181" s="113"/>
      <c r="Y181" s="113"/>
      <c r="Z181" s="113"/>
      <c r="AA181" s="113"/>
      <c r="AB181" s="113"/>
    </row>
    <row r="182" spans="1:28">
      <c r="A182" s="8">
        <v>45748</v>
      </c>
      <c r="B182" s="113">
        <v>31502.794605999999</v>
      </c>
      <c r="C182" s="113">
        <v>28664.129434279999</v>
      </c>
      <c r="D182" s="113">
        <v>28614.420235099999</v>
      </c>
      <c r="E182" s="113">
        <v>21174.493564349999</v>
      </c>
      <c r="F182" s="113">
        <v>6466.8349618000002</v>
      </c>
      <c r="G182" s="113">
        <v>973.09170895</v>
      </c>
      <c r="H182" s="113">
        <v>49.709199179999999</v>
      </c>
      <c r="I182" s="113">
        <v>10.51378555</v>
      </c>
      <c r="J182" s="113">
        <v>14.03376694</v>
      </c>
      <c r="K182" s="113">
        <v>25.161646690000001</v>
      </c>
      <c r="L182" s="113">
        <v>1511.9228544600001</v>
      </c>
      <c r="M182" s="113">
        <v>1310.4810525800001</v>
      </c>
      <c r="N182" s="113">
        <v>0.95807936000000005</v>
      </c>
      <c r="O182" s="113">
        <v>19.099638280000001</v>
      </c>
      <c r="P182" s="113">
        <v>1290.4233349399999</v>
      </c>
      <c r="Q182" s="113">
        <v>201.44180188000001</v>
      </c>
      <c r="R182" s="113">
        <v>0</v>
      </c>
      <c r="S182" s="113">
        <v>4.7937645</v>
      </c>
      <c r="T182" s="113">
        <v>196.64803738000001</v>
      </c>
      <c r="U182" s="113">
        <v>1326.7423172599999</v>
      </c>
      <c r="V182" s="113">
        <v>1536.4221708600001</v>
      </c>
      <c r="W182" s="113"/>
      <c r="X182" s="113"/>
      <c r="Y182" s="113"/>
      <c r="Z182" s="113"/>
      <c r="AA182" s="113"/>
      <c r="AB182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230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4">
        <v>223555.21408675</v>
      </c>
      <c r="C170" s="41">
        <v>1410.5199776800002</v>
      </c>
      <c r="D170" s="114">
        <v>428.98841467</v>
      </c>
      <c r="E170" s="114">
        <v>981.53156301000001</v>
      </c>
      <c r="F170" s="114">
        <v>611.94145507999997</v>
      </c>
      <c r="G170" s="114">
        <v>540.67744277999998</v>
      </c>
      <c r="H170" s="114">
        <v>71.26401229999999</v>
      </c>
      <c r="I170" s="114">
        <v>75242.605658920002</v>
      </c>
      <c r="J170" s="114">
        <v>5342.2611904599999</v>
      </c>
      <c r="K170" s="114">
        <v>69900.344468459996</v>
      </c>
      <c r="L170" s="114">
        <v>146290.14699506998</v>
      </c>
      <c r="M170" s="114">
        <v>143928.41244351998</v>
      </c>
      <c r="N170" s="114">
        <v>2361.7345515500001</v>
      </c>
      <c r="O170" s="114">
        <v>356.27051189999997</v>
      </c>
      <c r="P170" s="114">
        <v>1177.72930847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4">
        <v>227390.75950414999</v>
      </c>
      <c r="C171" s="41">
        <v>1481.4995514499999</v>
      </c>
      <c r="D171" s="114">
        <v>455.97112923000003</v>
      </c>
      <c r="E171" s="114">
        <v>1025.52842222</v>
      </c>
      <c r="F171" s="114">
        <v>566.29610629000013</v>
      </c>
      <c r="G171" s="114">
        <v>515.03114764000009</v>
      </c>
      <c r="H171" s="114">
        <v>51.264958649999997</v>
      </c>
      <c r="I171" s="114">
        <v>75132.936866100004</v>
      </c>
      <c r="J171" s="114">
        <v>5722.9329914</v>
      </c>
      <c r="K171" s="114">
        <v>69410.003874700007</v>
      </c>
      <c r="L171" s="114">
        <v>150210.02698031001</v>
      </c>
      <c r="M171" s="114">
        <v>147710.56745678</v>
      </c>
      <c r="N171" s="114">
        <v>2499.4595235300003</v>
      </c>
      <c r="O171" s="114">
        <v>302.78258869000001</v>
      </c>
      <c r="P171" s="114">
        <v>1187.4685964600001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4">
        <v>234786.60302149999</v>
      </c>
      <c r="C172" s="41">
        <v>1913.6904204299999</v>
      </c>
      <c r="D172" s="114">
        <v>554.13040407999995</v>
      </c>
      <c r="E172" s="114">
        <v>1359.5600163500001</v>
      </c>
      <c r="F172" s="114">
        <v>609.41217566</v>
      </c>
      <c r="G172" s="114">
        <v>548.69264737999993</v>
      </c>
      <c r="H172" s="114">
        <v>60.719528280000006</v>
      </c>
      <c r="I172" s="114">
        <v>78168.781286149999</v>
      </c>
      <c r="J172" s="114">
        <v>5454.1909985500006</v>
      </c>
      <c r="K172" s="114">
        <v>72714.590287600004</v>
      </c>
      <c r="L172" s="114">
        <v>154094.71913926001</v>
      </c>
      <c r="M172" s="114">
        <v>151610.29316391001</v>
      </c>
      <c r="N172" s="114">
        <v>2484.4259753499996</v>
      </c>
      <c r="O172" s="114">
        <v>306.82977997</v>
      </c>
      <c r="P172" s="114">
        <v>1094.5706334500001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4">
        <v>234304.06537318</v>
      </c>
      <c r="C173" s="41">
        <v>1806.8822207100002</v>
      </c>
      <c r="D173" s="114">
        <v>583.66331646999993</v>
      </c>
      <c r="E173" s="114">
        <v>1223.2189042400003</v>
      </c>
      <c r="F173" s="114">
        <v>613.42632782999999</v>
      </c>
      <c r="G173" s="114">
        <v>561.64673801000004</v>
      </c>
      <c r="H173" s="114">
        <v>51.779589819999998</v>
      </c>
      <c r="I173" s="114">
        <v>77502.829255060002</v>
      </c>
      <c r="J173" s="114">
        <v>5038.9561987099996</v>
      </c>
      <c r="K173" s="114">
        <v>72463.873056349999</v>
      </c>
      <c r="L173" s="114">
        <v>154380.92756957997</v>
      </c>
      <c r="M173" s="114">
        <v>151907.52877256999</v>
      </c>
      <c r="N173" s="114">
        <v>2473.3987970099997</v>
      </c>
      <c r="O173" s="114">
        <v>338.85132474</v>
      </c>
      <c r="P173" s="114">
        <v>1324.8662713399999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4">
        <v>238263.73593651</v>
      </c>
      <c r="C174" s="41">
        <v>1728.2256113599999</v>
      </c>
      <c r="D174" s="114">
        <v>588.08442395000009</v>
      </c>
      <c r="E174" s="114">
        <v>1140.1411874100002</v>
      </c>
      <c r="F174" s="114">
        <v>784.22172922000004</v>
      </c>
      <c r="G174" s="114">
        <v>582.93239386999994</v>
      </c>
      <c r="H174" s="114">
        <v>201.28933534999999</v>
      </c>
      <c r="I174" s="114">
        <v>78824.793994389998</v>
      </c>
      <c r="J174" s="114">
        <v>4918.27506171</v>
      </c>
      <c r="K174" s="114">
        <v>73906.518932680003</v>
      </c>
      <c r="L174" s="114">
        <v>156926.49460153998</v>
      </c>
      <c r="M174" s="114">
        <v>154386.22983513999</v>
      </c>
      <c r="N174" s="114">
        <v>2540.2647664000001</v>
      </c>
      <c r="O174" s="114">
        <v>321.83446528000002</v>
      </c>
      <c r="P174" s="114">
        <v>1501.6950420000001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4">
        <v>239272.24346348</v>
      </c>
      <c r="C175" s="41">
        <v>1307.3017897199998</v>
      </c>
      <c r="D175" s="114">
        <v>582.4334235</v>
      </c>
      <c r="E175" s="114">
        <v>724.86836621999998</v>
      </c>
      <c r="F175" s="114">
        <v>726.96224426999993</v>
      </c>
      <c r="G175" s="114">
        <v>538.13634437999997</v>
      </c>
      <c r="H175" s="114">
        <v>188.82589989000002</v>
      </c>
      <c r="I175" s="114">
        <v>74696.439534520003</v>
      </c>
      <c r="J175" s="114">
        <v>5543.8374968099997</v>
      </c>
      <c r="K175" s="114">
        <v>69152.602037710007</v>
      </c>
      <c r="L175" s="114">
        <v>162541.53989497002</v>
      </c>
      <c r="M175" s="114">
        <v>160066.57698780001</v>
      </c>
      <c r="N175" s="114">
        <v>2474.9629071700001</v>
      </c>
      <c r="O175" s="114">
        <v>428.15466839999999</v>
      </c>
      <c r="P175" s="114">
        <v>1188.63674264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4">
        <v>239517.05331866999</v>
      </c>
      <c r="C176" s="41">
        <v>1313.0635221</v>
      </c>
      <c r="D176" s="114">
        <v>556.22799026000007</v>
      </c>
      <c r="E176" s="114">
        <v>756.83553183999993</v>
      </c>
      <c r="F176" s="114">
        <v>641.45427682000002</v>
      </c>
      <c r="G176" s="114">
        <v>523.74454630000002</v>
      </c>
      <c r="H176" s="114">
        <v>117.70973051999999</v>
      </c>
      <c r="I176" s="114">
        <v>73386.620642789989</v>
      </c>
      <c r="J176" s="114">
        <v>5093.5425959499998</v>
      </c>
      <c r="K176" s="114">
        <v>68293.078046840004</v>
      </c>
      <c r="L176" s="114">
        <v>164175.91487695999</v>
      </c>
      <c r="M176" s="114">
        <v>161575.89318365999</v>
      </c>
      <c r="N176" s="114">
        <v>2600.0216932999997</v>
      </c>
      <c r="O176" s="114">
        <v>451.12846159999998</v>
      </c>
      <c r="P176" s="114">
        <v>1016.5398726100001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4">
        <v>242875.53820561001</v>
      </c>
      <c r="C177" s="41">
        <v>1584.43430904</v>
      </c>
      <c r="D177" s="114">
        <v>543.26113075000001</v>
      </c>
      <c r="E177" s="114">
        <v>1041.1731782899999</v>
      </c>
      <c r="F177" s="114">
        <v>809.90126459999999</v>
      </c>
      <c r="G177" s="114">
        <v>606.11994645999994</v>
      </c>
      <c r="H177" s="114">
        <v>203.78131814</v>
      </c>
      <c r="I177" s="114">
        <v>73194.746175790002</v>
      </c>
      <c r="J177" s="114">
        <v>5016.1215739999989</v>
      </c>
      <c r="K177" s="114">
        <v>68178.624601789998</v>
      </c>
      <c r="L177" s="114">
        <v>167286.45645618002</v>
      </c>
      <c r="M177" s="114">
        <v>164714.94418657001</v>
      </c>
      <c r="N177" s="114">
        <v>2571.5122696099997</v>
      </c>
      <c r="O177" s="114">
        <v>462.26747548000003</v>
      </c>
      <c r="P177" s="114">
        <v>860.80012338999995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4">
        <v>265550.09644806001</v>
      </c>
      <c r="C178" s="41">
        <v>1610.0169050599998</v>
      </c>
      <c r="D178" s="114">
        <v>506.08856437000003</v>
      </c>
      <c r="E178" s="114">
        <v>1103.9283406900001</v>
      </c>
      <c r="F178" s="114">
        <v>696.76328172000001</v>
      </c>
      <c r="G178" s="114">
        <v>633.24352191999992</v>
      </c>
      <c r="H178" s="114">
        <v>63.51975980000001</v>
      </c>
      <c r="I178" s="114">
        <v>89735.592397700006</v>
      </c>
      <c r="J178" s="114">
        <v>7473.6732447499999</v>
      </c>
      <c r="K178" s="114">
        <v>82261.919152950009</v>
      </c>
      <c r="L178" s="114">
        <v>173507.72386357997</v>
      </c>
      <c r="M178" s="114">
        <v>171080.58795487002</v>
      </c>
      <c r="N178" s="114">
        <v>2427.13590871</v>
      </c>
      <c r="O178" s="114">
        <v>428.13899254</v>
      </c>
      <c r="P178" s="114">
        <v>958.69597604000001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4">
        <v>254943.53843687999</v>
      </c>
      <c r="C179" s="41">
        <v>1535.19781276</v>
      </c>
      <c r="D179" s="114">
        <v>526.06940423000003</v>
      </c>
      <c r="E179" s="114">
        <v>1009.1284085299999</v>
      </c>
      <c r="F179" s="114">
        <v>674.89988962999996</v>
      </c>
      <c r="G179" s="114">
        <v>611.11361699999998</v>
      </c>
      <c r="H179" s="114">
        <v>63.786272630000013</v>
      </c>
      <c r="I179" s="114">
        <v>79193.136796830004</v>
      </c>
      <c r="J179" s="114">
        <v>5004.80363433</v>
      </c>
      <c r="K179" s="114">
        <v>74188.333162499999</v>
      </c>
      <c r="L179" s="114">
        <v>173540.30393766001</v>
      </c>
      <c r="M179" s="114">
        <v>171014.67639712998</v>
      </c>
      <c r="N179" s="114">
        <v>2525.6275405300003</v>
      </c>
      <c r="O179" s="114">
        <v>461.74173443999996</v>
      </c>
      <c r="P179" s="114">
        <v>839.13042884000004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4">
        <v>255263.0712378</v>
      </c>
      <c r="C180" s="41">
        <v>1578.2282179399999</v>
      </c>
      <c r="D180" s="114">
        <v>531.93455933000007</v>
      </c>
      <c r="E180" s="114">
        <v>1046.29365861</v>
      </c>
      <c r="F180" s="114">
        <v>885.07385063999993</v>
      </c>
      <c r="G180" s="114">
        <v>580.90788230999999</v>
      </c>
      <c r="H180" s="114">
        <v>304.16596833</v>
      </c>
      <c r="I180" s="114">
        <v>76600.821129040007</v>
      </c>
      <c r="J180" s="114">
        <v>4938.9979621600005</v>
      </c>
      <c r="K180" s="114">
        <v>71661.82316688</v>
      </c>
      <c r="L180" s="114">
        <v>176198.94804017997</v>
      </c>
      <c r="M180" s="114">
        <v>173668.12136976997</v>
      </c>
      <c r="N180" s="114">
        <v>2530.8266704100001</v>
      </c>
      <c r="O180" s="114">
        <v>512.28671051000003</v>
      </c>
      <c r="P180" s="114">
        <v>740.89672676999999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4">
        <v>258405.60013278</v>
      </c>
      <c r="C181" s="41">
        <v>1564.0230162900002</v>
      </c>
      <c r="D181" s="114">
        <v>554.12500705000002</v>
      </c>
      <c r="E181" s="114">
        <v>1009.89800924</v>
      </c>
      <c r="F181" s="114">
        <v>807.94571270000006</v>
      </c>
      <c r="G181" s="114">
        <v>543.09251154000003</v>
      </c>
      <c r="H181" s="114">
        <v>264.85320116000003</v>
      </c>
      <c r="I181" s="114">
        <v>78776.035470559989</v>
      </c>
      <c r="J181" s="114">
        <v>5117.6123422800001</v>
      </c>
      <c r="K181" s="114">
        <v>73658.423128280003</v>
      </c>
      <c r="L181" s="114">
        <v>177257.59593323001</v>
      </c>
      <c r="M181" s="114">
        <v>174740.57053338</v>
      </c>
      <c r="N181" s="114">
        <v>2517.0253998500002</v>
      </c>
      <c r="O181" s="114">
        <v>652.40424031999999</v>
      </c>
      <c r="P181" s="114">
        <v>859.98254067999994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4">
        <v>264148.30540289998</v>
      </c>
      <c r="C182" s="41">
        <v>1595.4374762800001</v>
      </c>
      <c r="D182" s="114">
        <v>513.30686149999997</v>
      </c>
      <c r="E182" s="114">
        <v>1082.1306147799999</v>
      </c>
      <c r="F182" s="114">
        <v>839.69828149</v>
      </c>
      <c r="G182" s="114">
        <v>626.03124864999995</v>
      </c>
      <c r="H182" s="114">
        <v>213.66703284000002</v>
      </c>
      <c r="I182" s="114">
        <v>80408.232937590015</v>
      </c>
      <c r="J182" s="114">
        <v>4917.8057193599998</v>
      </c>
      <c r="K182" s="114">
        <v>75490.427218230005</v>
      </c>
      <c r="L182" s="114">
        <v>181304.93670754001</v>
      </c>
      <c r="M182" s="114">
        <v>178704.63264695002</v>
      </c>
      <c r="N182" s="114">
        <v>2600.3040605899996</v>
      </c>
      <c r="O182" s="114">
        <v>554.13838191000002</v>
      </c>
      <c r="P182" s="114">
        <v>996.26698970000007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2025-05-26T11:49:40Z</dcterms:modified>
</cp:coreProperties>
</file>